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Blad1" sheetId="1" r:id="rId1"/>
  </sheets>
  <definedNames>
    <definedName name="_xlnm.Print_Area" localSheetId="0">'Blad1'!$B$2:$G$35</definedName>
  </definedNames>
  <calcPr fullCalcOnLoad="1"/>
</workbook>
</file>

<file path=xl/sharedStrings.xml><?xml version="1.0" encoding="utf-8"?>
<sst xmlns="http://schemas.openxmlformats.org/spreadsheetml/2006/main" count="45" uniqueCount="39">
  <si>
    <t>Afstand van Emmen naar uw bedrijf</t>
  </si>
  <si>
    <t>Leer jezelf snel: Microsoft Excel 2007, voor beginners</t>
  </si>
  <si>
    <t>Productiever met Excel 2007, tips voor gevorderden</t>
  </si>
  <si>
    <t>Excel Derde Editie, Excel 2003 voor beginners</t>
  </si>
  <si>
    <t>Excel 2003:</t>
  </si>
  <si>
    <t>Excel 2007:</t>
  </si>
  <si>
    <t>Excel 2010:</t>
  </si>
  <si>
    <t>Handboek Microsoft Excel 2010</t>
  </si>
  <si>
    <t>Microsoft Excel 2010 voor senioren</t>
  </si>
  <si>
    <t>uw prijs:</t>
  </si>
  <si>
    <t>in kilometers enkele reis:</t>
  </si>
  <si>
    <t>Aantal deelnemers:</t>
  </si>
  <si>
    <t>Aantal uren reistijd:</t>
  </si>
  <si>
    <t>Over de cursus wordt geen BTW berekend.</t>
  </si>
  <si>
    <t>Totaal:</t>
  </si>
  <si>
    <t>Aantal dagdelen per groep:</t>
  </si>
  <si>
    <t>Subtotaal cursus:</t>
  </si>
  <si>
    <t>Totaal per keer:</t>
  </si>
  <si>
    <t>Subtotaal boeken:</t>
  </si>
  <si>
    <t>www.exceltekstenuitleg.nl</t>
  </si>
  <si>
    <t>Leer jezelf snel: Microsoft Excel 2010</t>
  </si>
  <si>
    <t>v.v. à 0,40</t>
  </si>
  <si>
    <t>Cursus Excel op uw bedrijf door Wim de Groot</t>
  </si>
  <si>
    <t>een dagdeel is 3 uur</t>
  </si>
  <si>
    <t>Ik wil hierbij als cursusboek gebruiken:</t>
  </si>
  <si>
    <t>Subtotaal reiskosten:</t>
  </si>
  <si>
    <t>Creatieve Excel-toepassingen, vervolg op Excel 2003</t>
  </si>
  <si>
    <t>Prijs per dagdeel:</t>
  </si>
  <si>
    <t>Aantal keren:</t>
  </si>
  <si>
    <t>Ik wil op dezelfde dag</t>
  </si>
  <si>
    <t>CURSUS:</t>
  </si>
  <si>
    <t>REISKOSTEN:</t>
  </si>
  <si>
    <t>BOEKEN met 10% korting</t>
  </si>
  <si>
    <t>per dagdeel.</t>
  </si>
  <si>
    <t>Dat is per persoon:</t>
  </si>
  <si>
    <t>vul in:</t>
  </si>
  <si>
    <t>en geen reistijd.</t>
  </si>
  <si>
    <t>Binnen 25 km van Emmen worden</t>
  </si>
  <si>
    <t>alleen de kilometers gerekend</t>
  </si>
</sst>
</file>

<file path=xl/styles.xml><?xml version="1.0" encoding="utf-8"?>
<styleSheet xmlns="http://schemas.openxmlformats.org/spreadsheetml/2006/main">
  <numFmts count="2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"/>
    <numFmt numFmtId="173" formatCode="0.00000"/>
    <numFmt numFmtId="174" formatCode="0.0000"/>
    <numFmt numFmtId="175" formatCode="0.000"/>
    <numFmt numFmtId="176" formatCode="0.0000000"/>
    <numFmt numFmtId="177" formatCode="0.000000"/>
  </numFmts>
  <fonts count="43">
    <font>
      <sz val="10"/>
      <name val="Arial"/>
      <family val="0"/>
    </font>
    <font>
      <sz val="8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strike/>
      <sz val="11"/>
      <name val="Calibri"/>
      <family val="2"/>
    </font>
    <font>
      <i/>
      <sz val="11"/>
      <name val="Calibri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b/>
      <i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70C0"/>
      </right>
      <top>
        <color indexed="63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0070C0"/>
      </right>
      <top>
        <color indexed="63"/>
      </top>
      <bottom style="thin"/>
    </border>
    <border>
      <left style="medium">
        <color rgb="FF0070C0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rgb="FF0070C0"/>
      </right>
      <top style="thin"/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 style="medium">
        <color rgb="FF0070C0"/>
      </right>
      <top>
        <color indexed="63"/>
      </top>
      <bottom style="medium">
        <color rgb="FF0070C0"/>
      </bottom>
    </border>
    <border>
      <left style="thin"/>
      <right style="thin">
        <color rgb="FFDDDDDD"/>
      </right>
      <top style="thin"/>
      <bottom style="thin">
        <color rgb="FFDDDDDD"/>
      </bottom>
    </border>
    <border>
      <left style="medium">
        <color rgb="FF0070C0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 style="medium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>
        <color indexed="63"/>
      </right>
      <top style="medium">
        <color rgb="FF0070C0"/>
      </top>
      <bottom style="thin"/>
    </border>
    <border>
      <left>
        <color indexed="63"/>
      </left>
      <right>
        <color indexed="63"/>
      </right>
      <top style="medium">
        <color rgb="FF0070C0"/>
      </top>
      <bottom style="thin"/>
    </border>
    <border>
      <left>
        <color indexed="63"/>
      </left>
      <right style="medium">
        <color rgb="FF0070C0"/>
      </right>
      <top style="medium">
        <color rgb="FF0070C0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1" borderId="0" xfId="0" applyFont="1" applyFill="1" applyBorder="1" applyAlignment="1">
      <alignment/>
    </xf>
    <xf numFmtId="0" fontId="2" fillId="31" borderId="0" xfId="0" applyFont="1" applyFill="1" applyBorder="1" applyAlignment="1">
      <alignment horizontal="right"/>
    </xf>
    <xf numFmtId="2" fontId="2" fillId="31" borderId="0" xfId="0" applyNumberFormat="1" applyFont="1" applyFill="1" applyBorder="1" applyAlignment="1">
      <alignment/>
    </xf>
    <xf numFmtId="2" fontId="2" fillId="31" borderId="10" xfId="0" applyNumberFormat="1" applyFont="1" applyFill="1" applyBorder="1" applyAlignment="1">
      <alignment/>
    </xf>
    <xf numFmtId="2" fontId="3" fillId="31" borderId="0" xfId="0" applyNumberFormat="1" applyFont="1" applyFill="1" applyBorder="1" applyAlignment="1">
      <alignment/>
    </xf>
    <xf numFmtId="0" fontId="2" fillId="31" borderId="0" xfId="0" applyFont="1" applyFill="1" applyBorder="1" applyAlignment="1">
      <alignment horizontal="left" indent="1"/>
    </xf>
    <xf numFmtId="20" fontId="2" fillId="31" borderId="0" xfId="0" applyNumberFormat="1" applyFont="1" applyFill="1" applyBorder="1" applyAlignment="1">
      <alignment horizontal="center"/>
    </xf>
    <xf numFmtId="20" fontId="2" fillId="31" borderId="0" xfId="0" applyNumberFormat="1" applyFont="1" applyFill="1" applyBorder="1" applyAlignment="1">
      <alignment horizontal="right"/>
    </xf>
    <xf numFmtId="1" fontId="2" fillId="31" borderId="10" xfId="0" applyNumberFormat="1" applyFont="1" applyFill="1" applyBorder="1" applyAlignment="1">
      <alignment/>
    </xf>
    <xf numFmtId="0" fontId="2" fillId="31" borderId="10" xfId="0" applyFont="1" applyFill="1" applyBorder="1" applyAlignment="1">
      <alignment/>
    </xf>
    <xf numFmtId="2" fontId="4" fillId="31" borderId="0" xfId="0" applyNumberFormat="1" applyFont="1" applyFill="1" applyBorder="1" applyAlignment="1">
      <alignment/>
    </xf>
    <xf numFmtId="0" fontId="2" fillId="31" borderId="11" xfId="0" applyFont="1" applyFill="1" applyBorder="1" applyAlignment="1">
      <alignment/>
    </xf>
    <xf numFmtId="0" fontId="3" fillId="31" borderId="0" xfId="0" applyFont="1" applyFill="1" applyBorder="1" applyAlignment="1">
      <alignment/>
    </xf>
    <xf numFmtId="0" fontId="3" fillId="31" borderId="12" xfId="0" applyFont="1" applyFill="1" applyBorder="1" applyAlignment="1">
      <alignment horizontal="left" indent="3"/>
    </xf>
    <xf numFmtId="0" fontId="3" fillId="31" borderId="12" xfId="0" applyFont="1" applyFill="1" applyBorder="1" applyAlignment="1">
      <alignment horizontal="right" indent="1"/>
    </xf>
    <xf numFmtId="0" fontId="5" fillId="31" borderId="13" xfId="0" applyFont="1" applyFill="1" applyBorder="1" applyAlignment="1">
      <alignment horizontal="left" indent="1"/>
    </xf>
    <xf numFmtId="0" fontId="2" fillId="31" borderId="12" xfId="0" applyFont="1" applyFill="1" applyBorder="1" applyAlignment="1">
      <alignment horizontal="right" indent="1"/>
    </xf>
    <xf numFmtId="0" fontId="2" fillId="31" borderId="13" xfId="0" applyFont="1" applyFill="1" applyBorder="1" applyAlignment="1">
      <alignment/>
    </xf>
    <xf numFmtId="172" fontId="5" fillId="31" borderId="13" xfId="0" applyNumberFormat="1" applyFont="1" applyFill="1" applyBorder="1" applyAlignment="1">
      <alignment horizontal="left" indent="1"/>
    </xf>
    <xf numFmtId="0" fontId="2" fillId="31" borderId="12" xfId="0" applyFont="1" applyFill="1" applyBorder="1" applyAlignment="1">
      <alignment/>
    </xf>
    <xf numFmtId="0" fontId="2" fillId="31" borderId="12" xfId="0" applyFont="1" applyFill="1" applyBorder="1" applyAlignment="1">
      <alignment horizontal="center"/>
    </xf>
    <xf numFmtId="0" fontId="2" fillId="31" borderId="14" xfId="0" applyFont="1" applyFill="1" applyBorder="1" applyAlignment="1">
      <alignment/>
    </xf>
    <xf numFmtId="0" fontId="2" fillId="31" borderId="15" xfId="0" applyFont="1" applyFill="1" applyBorder="1" applyAlignment="1">
      <alignment/>
    </xf>
    <xf numFmtId="0" fontId="2" fillId="31" borderId="12" xfId="0" applyFont="1" applyFill="1" applyBorder="1" applyAlignment="1">
      <alignment horizontal="left" indent="3"/>
    </xf>
    <xf numFmtId="0" fontId="2" fillId="31" borderId="13" xfId="0" applyFont="1" applyFill="1" applyBorder="1" applyAlignment="1">
      <alignment horizontal="left" indent="1"/>
    </xf>
    <xf numFmtId="2" fontId="2" fillId="31" borderId="13" xfId="0" applyNumberFormat="1" applyFont="1" applyFill="1" applyBorder="1" applyAlignment="1">
      <alignment horizontal="left" indent="1"/>
    </xf>
    <xf numFmtId="0" fontId="2" fillId="31" borderId="16" xfId="0" applyFont="1" applyFill="1" applyBorder="1" applyAlignment="1">
      <alignment/>
    </xf>
    <xf numFmtId="0" fontId="2" fillId="31" borderId="17" xfId="0" applyFont="1" applyFill="1" applyBorder="1" applyAlignment="1">
      <alignment/>
    </xf>
    <xf numFmtId="0" fontId="7" fillId="31" borderId="12" xfId="43" applyFont="1" applyFill="1" applyBorder="1" applyAlignment="1" applyProtection="1">
      <alignment horizontal="center"/>
      <protection/>
    </xf>
    <xf numFmtId="0" fontId="3" fillId="31" borderId="13" xfId="0" applyFont="1" applyFill="1" applyBorder="1" applyAlignment="1">
      <alignment/>
    </xf>
    <xf numFmtId="0" fontId="2" fillId="31" borderId="18" xfId="0" applyFont="1" applyFill="1" applyBorder="1" applyAlignment="1">
      <alignment/>
    </xf>
    <xf numFmtId="0" fontId="2" fillId="31" borderId="19" xfId="0" applyFont="1" applyFill="1" applyBorder="1" applyAlignment="1">
      <alignment/>
    </xf>
    <xf numFmtId="0" fontId="2" fillId="31" borderId="2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5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72" fontId="2" fillId="31" borderId="13" xfId="0" applyNumberFormat="1" applyFont="1" applyFill="1" applyBorder="1" applyAlignment="1">
      <alignment horizontal="left" indent="1"/>
    </xf>
    <xf numFmtId="0" fontId="3" fillId="31" borderId="16" xfId="0" applyFont="1" applyFill="1" applyBorder="1" applyAlignment="1">
      <alignment horizontal="left" indent="3"/>
    </xf>
    <xf numFmtId="0" fontId="3" fillId="31" borderId="0" xfId="0" applyFont="1" applyFill="1" applyBorder="1" applyAlignment="1">
      <alignment horizontal="right"/>
    </xf>
    <xf numFmtId="0" fontId="2" fillId="31" borderId="0" xfId="0" applyFont="1" applyFill="1" applyBorder="1" applyAlignment="1">
      <alignment horizontal="right"/>
    </xf>
    <xf numFmtId="0" fontId="3" fillId="31" borderId="0" xfId="0" applyFont="1" applyFill="1" applyBorder="1" applyAlignment="1">
      <alignment horizontal="right"/>
    </xf>
    <xf numFmtId="0" fontId="3" fillId="36" borderId="22" xfId="0" applyFont="1" applyFill="1" applyBorder="1" applyAlignment="1">
      <alignment horizontal="right" vertical="center"/>
    </xf>
    <xf numFmtId="0" fontId="3" fillId="36" borderId="23" xfId="0" applyFont="1" applyFill="1" applyBorder="1" applyAlignment="1">
      <alignment horizontal="right" vertical="center"/>
    </xf>
    <xf numFmtId="2" fontId="3" fillId="36" borderId="24" xfId="0" applyNumberFormat="1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right" vertical="center"/>
    </xf>
    <xf numFmtId="0" fontId="3" fillId="36" borderId="19" xfId="0" applyFont="1" applyFill="1" applyBorder="1" applyAlignment="1">
      <alignment horizontal="right" vertical="center"/>
    </xf>
    <xf numFmtId="2" fontId="3" fillId="36" borderId="20" xfId="0" applyNumberFormat="1" applyFont="1" applyFill="1" applyBorder="1" applyAlignment="1">
      <alignment horizontal="center" vertical="center"/>
    </xf>
    <xf numFmtId="2" fontId="2" fillId="31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1" borderId="11" xfId="0" applyFont="1" applyFill="1" applyBorder="1" applyAlignment="1">
      <alignment horizontal="center"/>
    </xf>
    <xf numFmtId="0" fontId="3" fillId="31" borderId="11" xfId="0" applyFont="1" applyFill="1" applyBorder="1" applyAlignment="1">
      <alignment horizontal="center"/>
    </xf>
    <xf numFmtId="0" fontId="3" fillId="31" borderId="17" xfId="0" applyFont="1" applyFill="1" applyBorder="1" applyAlignment="1">
      <alignment horizontal="center"/>
    </xf>
    <xf numFmtId="2" fontId="2" fillId="31" borderId="11" xfId="0" applyNumberFormat="1" applyFont="1" applyFill="1" applyBorder="1" applyAlignment="1">
      <alignment/>
    </xf>
    <xf numFmtId="0" fontId="8" fillId="31" borderId="25" xfId="0" applyFont="1" applyFill="1" applyBorder="1" applyAlignment="1">
      <alignment horizontal="center" vertical="center"/>
    </xf>
    <xf numFmtId="0" fontId="8" fillId="31" borderId="26" xfId="0" applyFont="1" applyFill="1" applyBorder="1" applyAlignment="1">
      <alignment horizontal="center" vertical="center"/>
    </xf>
    <xf numFmtId="0" fontId="8" fillId="31" borderId="27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dxfs count="3">
    <dxf>
      <fill>
        <patternFill patternType="none">
          <bgColor indexed="65"/>
        </patternFill>
      </fill>
      <border>
        <left style="thin"/>
        <top style="thin"/>
      </border>
    </dxf>
    <dxf>
      <fill>
        <patternFill patternType="none">
          <bgColor indexed="65"/>
        </patternFill>
      </fill>
      <border>
        <left style="thin"/>
        <top style="thin"/>
      </border>
    </dxf>
    <dxf>
      <fill>
        <patternFill patternType="none">
          <bgColor indexed="65"/>
        </patternFill>
      </fill>
      <border>
        <left style="thin">
          <color rgb="FF000000"/>
        </left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tekstenuitleg.nl/offerte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31</xdr:row>
      <xdr:rowOff>0</xdr:rowOff>
    </xdr:from>
    <xdr:to>
      <xdr:col>1</xdr:col>
      <xdr:colOff>2705100</xdr:colOff>
      <xdr:row>33</xdr:row>
      <xdr:rowOff>0</xdr:rowOff>
    </xdr:to>
    <xdr:sp>
      <xdr:nvSpPr>
        <xdr:cNvPr id="1" name="Schuine rand 1">
          <a:hlinkClick r:id="rId1"/>
        </xdr:cNvPr>
        <xdr:cNvSpPr>
          <a:spLocks/>
        </xdr:cNvSpPr>
      </xdr:nvSpPr>
      <xdr:spPr>
        <a:xfrm>
          <a:off x="1285875" y="6200775"/>
          <a:ext cx="1666875" cy="390525"/>
        </a:xfrm>
        <a:prstGeom prst="bevel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Neem contact op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tekstenuitleg.nl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">
      <selection activeCell="C4" sqref="C4"/>
    </sheetView>
  </sheetViews>
  <sheetFormatPr defaultColWidth="0" defaultRowHeight="12.75" zeroHeight="1"/>
  <cols>
    <col min="1" max="1" width="3.7109375" style="1" customWidth="1"/>
    <col min="2" max="2" width="55.28125" style="1" bestFit="1" customWidth="1"/>
    <col min="3" max="3" width="6.8515625" style="1" customWidth="1"/>
    <col min="4" max="4" width="8.57421875" style="1" bestFit="1" customWidth="1"/>
    <col min="5" max="5" width="11.00390625" style="1" bestFit="1" customWidth="1"/>
    <col min="6" max="6" width="10.7109375" style="1" bestFit="1" customWidth="1"/>
    <col min="7" max="7" width="42.00390625" style="1" customWidth="1"/>
    <col min="8" max="8" width="3.7109375" style="1" customWidth="1"/>
    <col min="9" max="9" width="9.140625" style="1" hidden="1" customWidth="1"/>
    <col min="10" max="10" width="4.00390625" style="1" hidden="1" customWidth="1"/>
    <col min="11" max="16384" width="9.140625" style="1" hidden="1" customWidth="1"/>
  </cols>
  <sheetData>
    <row r="1" spans="1:8" ht="15.75" customHeight="1" thickBot="1">
      <c r="A1" s="3"/>
      <c r="B1" s="3"/>
      <c r="C1" s="3"/>
      <c r="D1" s="3"/>
      <c r="E1" s="3"/>
      <c r="F1" s="3"/>
      <c r="G1" s="3"/>
      <c r="H1" s="3"/>
    </row>
    <row r="2" spans="1:8" ht="24.75" customHeight="1">
      <c r="A2" s="3"/>
      <c r="B2" s="57" t="s">
        <v>22</v>
      </c>
      <c r="C2" s="58"/>
      <c r="D2" s="58"/>
      <c r="E2" s="58"/>
      <c r="F2" s="58"/>
      <c r="G2" s="59"/>
      <c r="H2" s="3"/>
    </row>
    <row r="3" spans="1:8" ht="15">
      <c r="A3" s="3"/>
      <c r="B3" s="41" t="s">
        <v>30</v>
      </c>
      <c r="C3" s="53" t="s">
        <v>35</v>
      </c>
      <c r="D3" s="54"/>
      <c r="E3" s="54"/>
      <c r="F3" s="54"/>
      <c r="G3" s="55"/>
      <c r="H3" s="3"/>
    </row>
    <row r="4" spans="1:10" ht="15">
      <c r="A4" s="3"/>
      <c r="B4" s="18" t="s">
        <v>11</v>
      </c>
      <c r="C4" s="39">
        <v>10</v>
      </c>
      <c r="D4" s="4"/>
      <c r="E4" s="5" t="s">
        <v>27</v>
      </c>
      <c r="F4" s="6">
        <f>IF(OR(C4=0,C4&gt;24),"",VLOOKUP(C4,I4:J10,2))</f>
        <v>390</v>
      </c>
      <c r="G4" s="19">
        <f>IF(C4&gt;24,"Wilt u met meer dan 24 deelnemers",IF(C4&gt;12,"Dit worden 2 aparte groepen.",""))</f>
      </c>
      <c r="H4" s="3"/>
      <c r="I4" s="1">
        <v>1</v>
      </c>
      <c r="J4" s="1">
        <v>270</v>
      </c>
    </row>
    <row r="5" spans="1:10" ht="15">
      <c r="A5" s="3"/>
      <c r="B5" s="18" t="s">
        <v>15</v>
      </c>
      <c r="C5" s="38">
        <v>1</v>
      </c>
      <c r="D5" s="4"/>
      <c r="E5" s="4"/>
      <c r="F5" s="7"/>
      <c r="G5" s="19">
        <f>IF(C4&gt;24,"meedoen, neem dan even contact op.","")</f>
      </c>
      <c r="H5" s="3"/>
      <c r="I5" s="1">
        <v>3</v>
      </c>
      <c r="J5" s="1">
        <v>330</v>
      </c>
    </row>
    <row r="6" spans="1:10" ht="15">
      <c r="A6" s="3"/>
      <c r="B6" s="20" t="s">
        <v>23</v>
      </c>
      <c r="C6" s="44" t="s">
        <v>16</v>
      </c>
      <c r="D6" s="44"/>
      <c r="E6" s="44"/>
      <c r="F6" s="8">
        <f>IF(OR(C4="",C5="",C4="&gt; 24"),"",F4*C5)</f>
        <v>390</v>
      </c>
      <c r="G6" s="19" t="s">
        <v>13</v>
      </c>
      <c r="H6" s="3"/>
      <c r="I6" s="1">
        <v>6</v>
      </c>
      <c r="J6" s="37">
        <v>390</v>
      </c>
    </row>
    <row r="7" spans="1:10" ht="15">
      <c r="A7" s="3"/>
      <c r="B7" s="20"/>
      <c r="C7" s="42"/>
      <c r="D7" s="42"/>
      <c r="E7" s="42"/>
      <c r="F7" s="8"/>
      <c r="G7" s="19"/>
      <c r="H7" s="3"/>
      <c r="J7" s="52"/>
    </row>
    <row r="8" spans="1:10" ht="15">
      <c r="A8" s="3"/>
      <c r="B8" s="41" t="s">
        <v>31</v>
      </c>
      <c r="C8" s="15"/>
      <c r="D8" s="15"/>
      <c r="E8" s="15"/>
      <c r="F8" s="56"/>
      <c r="G8" s="31"/>
      <c r="H8" s="3"/>
      <c r="I8" s="1">
        <v>13</v>
      </c>
      <c r="J8" s="1">
        <f>J4+J6</f>
        <v>660</v>
      </c>
    </row>
    <row r="9" spans="1:10" ht="15">
      <c r="A9" s="3"/>
      <c r="B9" s="18" t="s">
        <v>29</v>
      </c>
      <c r="C9" s="38">
        <v>1</v>
      </c>
      <c r="D9" s="9" t="str">
        <f>IF(C9=1,"dagdeel","dagdelen")&amp;" cursus"</f>
        <v>dagdeel cursus</v>
      </c>
      <c r="E9" s="4"/>
      <c r="F9" s="6"/>
      <c r="G9" s="21"/>
      <c r="H9" s="3"/>
      <c r="I9" s="1">
        <v>15</v>
      </c>
      <c r="J9" s="1">
        <f>J5+J6</f>
        <v>720</v>
      </c>
    </row>
    <row r="10" spans="1:10" ht="15">
      <c r="A10" s="3"/>
      <c r="B10" s="18" t="s">
        <v>0</v>
      </c>
      <c r="C10" s="10"/>
      <c r="D10" s="4"/>
      <c r="E10" s="4"/>
      <c r="F10" s="6"/>
      <c r="G10" s="22" t="s">
        <v>37</v>
      </c>
      <c r="H10" s="3"/>
      <c r="I10" s="1">
        <v>18</v>
      </c>
      <c r="J10" s="1">
        <f>J6*2</f>
        <v>780</v>
      </c>
    </row>
    <row r="11" spans="1:8" ht="15">
      <c r="A11" s="3"/>
      <c r="B11" s="20" t="s">
        <v>10</v>
      </c>
      <c r="C11" s="38">
        <v>72</v>
      </c>
      <c r="D11" s="4"/>
      <c r="E11" s="5" t="s">
        <v>21</v>
      </c>
      <c r="F11" s="6">
        <f>C11*2*0.4</f>
        <v>57.6</v>
      </c>
      <c r="G11" s="22" t="s">
        <v>38</v>
      </c>
      <c r="H11" s="3"/>
    </row>
    <row r="12" spans="1:8" ht="15">
      <c r="A12" s="3"/>
      <c r="B12" s="20" t="s">
        <v>12</v>
      </c>
      <c r="C12" s="10">
        <f>_XLL.AFRONDEN.N.VEELVOUD(C11/(C11/3+40)/24,1/24/4)</f>
        <v>0.05208333333333333</v>
      </c>
      <c r="D12" s="4"/>
      <c r="E12" s="11" t="str">
        <f>C12*24*2&amp;" uur v.v. à 25,00"</f>
        <v>2,5 uur v.v. à 25,00</v>
      </c>
      <c r="F12" s="7">
        <f>IF(C11&lt;=25,0,C12*24*2*25)</f>
        <v>62.5</v>
      </c>
      <c r="G12" s="22" t="s">
        <v>36</v>
      </c>
      <c r="H12" s="3"/>
    </row>
    <row r="13" spans="1:8" ht="15">
      <c r="A13" s="3"/>
      <c r="B13" s="23"/>
      <c r="C13" s="43" t="s">
        <v>17</v>
      </c>
      <c r="D13" s="43"/>
      <c r="E13" s="43"/>
      <c r="F13" s="6">
        <f>SUM(F11:F12)</f>
        <v>120.1</v>
      </c>
      <c r="G13" s="40"/>
      <c r="H13" s="3"/>
    </row>
    <row r="14" spans="1:8" ht="15">
      <c r="A14" s="3"/>
      <c r="B14" s="23"/>
      <c r="C14" s="5"/>
      <c r="D14" s="5"/>
      <c r="E14" s="5" t="s">
        <v>28</v>
      </c>
      <c r="F14" s="12">
        <f>IF(C5=0,"",CEILING(C5/C9,1)*IF(C4&gt;12,2,1))</f>
        <v>1</v>
      </c>
      <c r="G14" s="22"/>
      <c r="H14" s="3"/>
    </row>
    <row r="15" spans="1:8" ht="15">
      <c r="A15" s="3"/>
      <c r="B15" s="24"/>
      <c r="C15" s="44" t="s">
        <v>25</v>
      </c>
      <c r="D15" s="44"/>
      <c r="E15" s="44"/>
      <c r="F15" s="8">
        <f>IF(C5=0,"",F13*F14)</f>
        <v>120.1</v>
      </c>
      <c r="G15" s="19"/>
      <c r="H15" s="3"/>
    </row>
    <row r="16" spans="1:8" ht="15">
      <c r="A16" s="3"/>
      <c r="B16" s="25"/>
      <c r="C16" s="13"/>
      <c r="D16" s="13"/>
      <c r="E16" s="13"/>
      <c r="F16" s="12"/>
      <c r="G16" s="26"/>
      <c r="H16" s="3"/>
    </row>
    <row r="17" spans="1:8" ht="15">
      <c r="A17" s="3"/>
      <c r="B17" s="41" t="s">
        <v>32</v>
      </c>
      <c r="C17" s="53"/>
      <c r="D17" s="54"/>
      <c r="E17" s="54"/>
      <c r="F17" s="54"/>
      <c r="G17" s="55"/>
      <c r="H17" s="3"/>
    </row>
    <row r="18" spans="1:8" ht="15">
      <c r="A18" s="3"/>
      <c r="B18" s="27" t="s">
        <v>24</v>
      </c>
      <c r="C18" s="4"/>
      <c r="D18" s="4"/>
      <c r="E18" s="4"/>
      <c r="F18" s="4"/>
      <c r="G18" s="21"/>
      <c r="H18" s="3"/>
    </row>
    <row r="19" spans="1:8" ht="15">
      <c r="A19" s="3"/>
      <c r="B19" s="17" t="s">
        <v>4</v>
      </c>
      <c r="C19" s="4"/>
      <c r="D19" s="4"/>
      <c r="E19" s="4"/>
      <c r="F19" s="4"/>
      <c r="G19" s="21"/>
      <c r="H19" s="3"/>
    </row>
    <row r="20" spans="1:9" ht="15">
      <c r="A20" s="3"/>
      <c r="B20" s="27" t="s">
        <v>3</v>
      </c>
      <c r="C20" s="14">
        <v>16.9</v>
      </c>
      <c r="D20" s="5" t="s">
        <v>9</v>
      </c>
      <c r="E20" s="4">
        <f>C20*0.9</f>
        <v>15.209999999999999</v>
      </c>
      <c r="F20" s="6">
        <f>IF(I20=TRUE,E20*C$4,"")</f>
      </c>
      <c r="G20" s="21"/>
      <c r="H20" s="3"/>
      <c r="I20" s="1" t="b">
        <v>0</v>
      </c>
    </row>
    <row r="21" spans="1:9" ht="15">
      <c r="A21" s="3"/>
      <c r="B21" s="27" t="s">
        <v>26</v>
      </c>
      <c r="C21" s="14">
        <v>15.9</v>
      </c>
      <c r="D21" s="5" t="s">
        <v>9</v>
      </c>
      <c r="E21" s="4">
        <f>C21*0.9</f>
        <v>14.31</v>
      </c>
      <c r="F21" s="6">
        <f>IF(I21=TRUE,E21*C$4,"")</f>
      </c>
      <c r="G21" s="21"/>
      <c r="H21" s="3"/>
      <c r="I21" s="1" t="b">
        <v>0</v>
      </c>
    </row>
    <row r="22" spans="1:8" ht="16.5" customHeight="1">
      <c r="A22" s="3"/>
      <c r="B22" s="17" t="s">
        <v>5</v>
      </c>
      <c r="C22" s="6"/>
      <c r="D22" s="5"/>
      <c r="E22" s="4"/>
      <c r="F22" s="6"/>
      <c r="G22" s="21"/>
      <c r="H22" s="3"/>
    </row>
    <row r="23" spans="1:9" ht="16.5" customHeight="1">
      <c r="A23" s="3"/>
      <c r="B23" s="27" t="s">
        <v>1</v>
      </c>
      <c r="C23" s="14">
        <v>14.9</v>
      </c>
      <c r="D23" s="5" t="s">
        <v>9</v>
      </c>
      <c r="E23" s="4">
        <f>C23*0.9</f>
        <v>13.41</v>
      </c>
      <c r="F23" s="6">
        <f>IF(I23=TRUE,E23*C$4,"")</f>
      </c>
      <c r="G23" s="21"/>
      <c r="H23" s="3"/>
      <c r="I23" s="1" t="b">
        <v>0</v>
      </c>
    </row>
    <row r="24" spans="1:9" ht="16.5" customHeight="1">
      <c r="A24" s="3"/>
      <c r="B24" s="27" t="s">
        <v>2</v>
      </c>
      <c r="C24" s="14">
        <v>17.5</v>
      </c>
      <c r="D24" s="5" t="s">
        <v>9</v>
      </c>
      <c r="E24" s="4">
        <f>C24*0.9</f>
        <v>15.75</v>
      </c>
      <c r="F24" s="6">
        <f>IF(I24=TRUE,E24*C$4,"")</f>
      </c>
      <c r="G24" s="21"/>
      <c r="H24" s="3"/>
      <c r="I24" s="1" t="b">
        <v>0</v>
      </c>
    </row>
    <row r="25" spans="1:8" ht="16.5" customHeight="1">
      <c r="A25" s="3"/>
      <c r="B25" s="17" t="s">
        <v>6</v>
      </c>
      <c r="C25" s="6"/>
      <c r="D25" s="5"/>
      <c r="E25" s="4"/>
      <c r="F25" s="6"/>
      <c r="G25" s="21"/>
      <c r="H25" s="3"/>
    </row>
    <row r="26" spans="1:9" ht="16.5" customHeight="1">
      <c r="A26" s="3"/>
      <c r="B26" s="27" t="s">
        <v>7</v>
      </c>
      <c r="C26" s="14">
        <v>24.9</v>
      </c>
      <c r="D26" s="5" t="s">
        <v>9</v>
      </c>
      <c r="E26" s="4">
        <f>C26*0.9</f>
        <v>22.41</v>
      </c>
      <c r="F26" s="6">
        <f>IF(I26=TRUE,E26*C$4,"")</f>
      </c>
      <c r="G26" s="21"/>
      <c r="H26" s="3"/>
      <c r="I26" s="1" t="b">
        <v>0</v>
      </c>
    </row>
    <row r="27" spans="1:9" ht="16.5" customHeight="1">
      <c r="A27" s="3"/>
      <c r="B27" s="27" t="s">
        <v>20</v>
      </c>
      <c r="C27" s="14">
        <v>15.9</v>
      </c>
      <c r="D27" s="5" t="s">
        <v>9</v>
      </c>
      <c r="E27" s="4">
        <f>C27*0.9</f>
        <v>14.31</v>
      </c>
      <c r="F27" s="6">
        <f>IF(I27=TRUE,E27*C$4,"")</f>
      </c>
      <c r="G27" s="21"/>
      <c r="H27" s="3"/>
      <c r="I27" s="1" t="b">
        <v>0</v>
      </c>
    </row>
    <row r="28" spans="1:9" ht="16.5" customHeight="1">
      <c r="A28" s="3"/>
      <c r="B28" s="27" t="s">
        <v>8</v>
      </c>
      <c r="C28" s="14">
        <v>24.9</v>
      </c>
      <c r="D28" s="5" t="s">
        <v>9</v>
      </c>
      <c r="E28" s="4">
        <f>C28*0.9</f>
        <v>22.41</v>
      </c>
      <c r="F28" s="7">
        <f>IF(I28=TRUE,E28*C$4,"")</f>
      </c>
      <c r="G28" s="28"/>
      <c r="H28" s="3"/>
      <c r="I28" s="1" t="b">
        <v>0</v>
      </c>
    </row>
    <row r="29" spans="1:8" ht="16.5" customHeight="1">
      <c r="A29" s="3"/>
      <c r="B29" s="23"/>
      <c r="C29" s="44" t="s">
        <v>18</v>
      </c>
      <c r="D29" s="44"/>
      <c r="E29" s="44"/>
      <c r="F29" s="8">
        <f>SUM(F20:F28)</f>
        <v>0</v>
      </c>
      <c r="G29" s="29" t="str">
        <f>"Hierin is "&amp;TEXT(F29-F29/1.06,"0,00")&amp;" aan BTW inbegrepen."</f>
        <v>Hierin is 0,00 aan BTW inbegrepen.</v>
      </c>
      <c r="H29" s="3"/>
    </row>
    <row r="30" spans="1:8" ht="15">
      <c r="A30" s="3"/>
      <c r="B30" s="25"/>
      <c r="C30" s="13"/>
      <c r="D30" s="13"/>
      <c r="E30" s="13"/>
      <c r="F30" s="13"/>
      <c r="G30" s="26"/>
      <c r="H30" s="3"/>
    </row>
    <row r="31" spans="1:8" ht="15.75" thickBot="1">
      <c r="A31" s="3"/>
      <c r="B31" s="30"/>
      <c r="C31" s="15"/>
      <c r="D31" s="15"/>
      <c r="E31" s="15"/>
      <c r="F31" s="15"/>
      <c r="G31" s="31"/>
      <c r="H31" s="3"/>
    </row>
    <row r="32" spans="1:10" ht="15">
      <c r="A32" s="3"/>
      <c r="B32" s="32"/>
      <c r="C32" s="16"/>
      <c r="D32" s="45" t="s">
        <v>14</v>
      </c>
      <c r="E32" s="46"/>
      <c r="F32" s="47">
        <f>IF(F6="","",F6+F15+F29)</f>
        <v>510.1</v>
      </c>
      <c r="G32" s="33"/>
      <c r="H32" s="3"/>
      <c r="I32" s="2"/>
      <c r="J32" s="2"/>
    </row>
    <row r="33" spans="1:11" ht="15.75" thickBot="1">
      <c r="A33" s="3"/>
      <c r="B33" s="23"/>
      <c r="C33" s="4"/>
      <c r="D33" s="48"/>
      <c r="E33" s="49"/>
      <c r="F33" s="50"/>
      <c r="G33" s="21"/>
      <c r="H33" s="3"/>
      <c r="K33" s="2"/>
    </row>
    <row r="34" spans="1:11" s="2" customFormat="1" ht="15">
      <c r="A34" s="3"/>
      <c r="B34" s="32" t="s">
        <v>19</v>
      </c>
      <c r="C34" s="43" t="s">
        <v>34</v>
      </c>
      <c r="D34" s="43"/>
      <c r="E34" s="43"/>
      <c r="F34" s="51">
        <f>IF(F6="","",F32/C4/C5)</f>
        <v>51.010000000000005</v>
      </c>
      <c r="G34" s="21" t="s">
        <v>33</v>
      </c>
      <c r="H34" s="3"/>
      <c r="I34" s="1"/>
      <c r="J34" s="1"/>
      <c r="K34" s="1"/>
    </row>
    <row r="35" spans="1:11" ht="15.75" thickBot="1">
      <c r="A35" s="3"/>
      <c r="B35" s="34"/>
      <c r="C35" s="35"/>
      <c r="D35" s="35"/>
      <c r="E35" s="35"/>
      <c r="F35" s="35"/>
      <c r="G35" s="36"/>
      <c r="H35" s="3"/>
      <c r="K35" s="2"/>
    </row>
    <row r="36" spans="1:8" ht="15.75" customHeight="1">
      <c r="A36" s="3"/>
      <c r="B36" s="3"/>
      <c r="C36" s="3"/>
      <c r="D36" s="3"/>
      <c r="E36" s="3"/>
      <c r="F36" s="3"/>
      <c r="G36" s="3"/>
      <c r="H36" s="3"/>
    </row>
    <row r="37" ht="15" hidden="1"/>
    <row r="38" ht="15" hidden="1"/>
    <row r="39" ht="15" hidden="1"/>
    <row r="40" ht="15" hidden="1"/>
  </sheetData>
  <sheetProtection/>
  <mergeCells count="8">
    <mergeCell ref="C34:E34"/>
    <mergeCell ref="B2:G2"/>
    <mergeCell ref="C13:E13"/>
    <mergeCell ref="C15:E15"/>
    <mergeCell ref="C29:E29"/>
    <mergeCell ref="C6:E6"/>
    <mergeCell ref="D32:E33"/>
    <mergeCell ref="F32:F33"/>
  </mergeCells>
  <conditionalFormatting sqref="C11 C5">
    <cfRule type="expression" priority="3" dxfId="2" stopIfTrue="1">
      <formula>C$4&gt;0</formula>
    </cfRule>
  </conditionalFormatting>
  <conditionalFormatting sqref="C9">
    <cfRule type="expression" priority="1" dxfId="2" stopIfTrue="1">
      <formula>C$4&gt;0</formula>
    </cfRule>
  </conditionalFormatting>
  <dataValidations count="2">
    <dataValidation type="list" allowBlank="1" showErrorMessage="1" promptTitle="Aa" errorTitle="Maximum" error="U kunt hier voor maximaal 24 deelnemers de prijs berekenen. Neem voor meer deelnemers even contact op." sqref="C4">
      <formula1>"1,2,3,4,5,6,7,8,9,10,11,12,13,14,15,16,17,18,19,20,21,22,23,24,&gt; 24"</formula1>
    </dataValidation>
    <dataValidation type="list" allowBlank="1" showInputMessage="1" showErrorMessage="1" promptTitle="Dagdelen per dag" prompt="U kunt ervoor kiezen om 2 dagdelen op dezelfde dag te volgen. Dat is efficiënt als mensen van diverse plaatsen moeten komen, maar het is wel intensiever." errorTitle="Per dag" error="Kies hier of u 1 of 2 dagdelen op dezelfde dag wilt volgen. &#10;Klik op Annuleren,&#10;klik op het pijltje en kies 1 of 2.&#10;Wim de Groot&#10;" sqref="C9">
      <formula1>"1,2"</formula1>
    </dataValidation>
  </dataValidations>
  <hyperlinks>
    <hyperlink ref="B34" r:id="rId1" display="www.exceltekstenuitleg.nl"/>
  </hyperlink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Tekst en Uitleg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wgr</dc:creator>
  <cp:keywords/>
  <dc:description/>
  <cp:lastModifiedBy>WGR</cp:lastModifiedBy>
  <cp:lastPrinted>2012-07-25T08:59:10Z</cp:lastPrinted>
  <dcterms:created xsi:type="dcterms:W3CDTF">2012-03-01T10:57:42Z</dcterms:created>
  <dcterms:modified xsi:type="dcterms:W3CDTF">2012-12-04T14:07:39Z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