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9320" windowHeight="5100"/>
  </bookViews>
  <sheets>
    <sheet name="LEES DIT" sheetId="8" r:id="rId1"/>
    <sheet name="Elektriciteit" sheetId="4" r:id="rId2"/>
  </sheets>
  <externalReferences>
    <externalReference r:id="rId3"/>
  </externalReferences>
  <definedNames>
    <definedName name="Mannen">OFFSET(#REF!,0,0,#REF!)</definedName>
    <definedName name="Omhoog">OFFSET([1]Blad1!$B$2,0,0,[1]Blad1!$D$1)</definedName>
    <definedName name="Opzij">OFFSET([1]Blad1!$A$2,0,0,[1]Blad1!$D$1)</definedName>
    <definedName name="Vrouwen">OFFSET(#REF!,0,0,#REF!)</definedName>
  </definedNames>
  <calcPr calcId="125725"/>
</workbook>
</file>

<file path=xl/calcChain.xml><?xml version="1.0" encoding="utf-8"?>
<calcChain xmlns="http://schemas.openxmlformats.org/spreadsheetml/2006/main">
  <c r="B5" i="4"/>
  <c r="B6" s="1"/>
  <c r="A4"/>
  <c r="S5"/>
  <c r="J5"/>
  <c r="H5"/>
  <c r="O5" s="1"/>
  <c r="E38"/>
  <c r="E39"/>
  <c r="M39" s="1"/>
  <c r="E40"/>
  <c r="E41"/>
  <c r="M41" s="1"/>
  <c r="E42"/>
  <c r="E43"/>
  <c r="M43" s="1"/>
  <c r="E44"/>
  <c r="E45"/>
  <c r="M45" s="1"/>
  <c r="E46"/>
  <c r="Q46" s="1"/>
  <c r="E47"/>
  <c r="Q47" s="1"/>
  <c r="E48"/>
  <c r="Q48" s="1"/>
  <c r="E49"/>
  <c r="Q49" s="1"/>
  <c r="E50"/>
  <c r="Q50" s="1"/>
  <c r="E51"/>
  <c r="Q51" s="1"/>
  <c r="E52"/>
  <c r="Q52" s="1"/>
  <c r="E53"/>
  <c r="Q53" s="1"/>
  <c r="E54"/>
  <c r="Q54" s="1"/>
  <c r="E55"/>
  <c r="Q55" s="1"/>
  <c r="E56"/>
  <c r="Q56" s="1"/>
  <c r="E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J22"/>
  <c r="J45"/>
  <c r="J46"/>
  <c r="J47"/>
  <c r="J48"/>
  <c r="J49"/>
  <c r="J50"/>
  <c r="J51"/>
  <c r="J52"/>
  <c r="J53"/>
  <c r="J54"/>
  <c r="J55"/>
  <c r="J56"/>
  <c r="H46"/>
  <c r="O46" s="1"/>
  <c r="H47"/>
  <c r="O47" s="1"/>
  <c r="H48"/>
  <c r="O48" s="1"/>
  <c r="H49"/>
  <c r="O49" s="1"/>
  <c r="H50"/>
  <c r="O50" s="1"/>
  <c r="H51"/>
  <c r="O51" s="1"/>
  <c r="H52"/>
  <c r="O52" s="1"/>
  <c r="H53"/>
  <c r="O53" s="1"/>
  <c r="H54"/>
  <c r="O54" s="1"/>
  <c r="H55"/>
  <c r="O55" s="1"/>
  <c r="H56"/>
  <c r="O56" s="1"/>
  <c r="M5"/>
  <c r="J6"/>
  <c r="J7"/>
  <c r="J8"/>
  <c r="J9"/>
  <c r="J10"/>
  <c r="J11"/>
  <c r="J12"/>
  <c r="J13"/>
  <c r="J14"/>
  <c r="J15"/>
  <c r="J16"/>
  <c r="J17"/>
  <c r="J18"/>
  <c r="J19"/>
  <c r="J20"/>
  <c r="J21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E6"/>
  <c r="E7"/>
  <c r="M7" s="1"/>
  <c r="E8"/>
  <c r="E9"/>
  <c r="M9" s="1"/>
  <c r="E10"/>
  <c r="E11"/>
  <c r="M11" s="1"/>
  <c r="E12"/>
  <c r="E13"/>
  <c r="M13" s="1"/>
  <c r="E14"/>
  <c r="E15"/>
  <c r="M15" s="1"/>
  <c r="E16"/>
  <c r="E17"/>
  <c r="M17" s="1"/>
  <c r="E18"/>
  <c r="E19"/>
  <c r="M19" s="1"/>
  <c r="E20"/>
  <c r="E21"/>
  <c r="M21" s="1"/>
  <c r="E22"/>
  <c r="E23"/>
  <c r="M23" s="1"/>
  <c r="E24"/>
  <c r="E25"/>
  <c r="M25" s="1"/>
  <c r="E26"/>
  <c r="E27"/>
  <c r="M27" s="1"/>
  <c r="E28"/>
  <c r="E29"/>
  <c r="M29" s="1"/>
  <c r="E30"/>
  <c r="E31"/>
  <c r="M31" s="1"/>
  <c r="E32"/>
  <c r="E33"/>
  <c r="M33" s="1"/>
  <c r="E34"/>
  <c r="E35"/>
  <c r="M35" s="1"/>
  <c r="E36"/>
  <c r="E37"/>
  <c r="M37" s="1"/>
  <c r="H6"/>
  <c r="O6" s="1"/>
  <c r="H7"/>
  <c r="O7" s="1"/>
  <c r="H8"/>
  <c r="O8" s="1"/>
  <c r="H9"/>
  <c r="O9" s="1"/>
  <c r="H10"/>
  <c r="O10" s="1"/>
  <c r="H11"/>
  <c r="O11" s="1"/>
  <c r="H12"/>
  <c r="O12" s="1"/>
  <c r="H13"/>
  <c r="O13" s="1"/>
  <c r="H14"/>
  <c r="O14" s="1"/>
  <c r="H15"/>
  <c r="O15" s="1"/>
  <c r="H16"/>
  <c r="O16" s="1"/>
  <c r="H17"/>
  <c r="O17" s="1"/>
  <c r="H18"/>
  <c r="O18" s="1"/>
  <c r="H19"/>
  <c r="O19" s="1"/>
  <c r="H20"/>
  <c r="O20" s="1"/>
  <c r="H21"/>
  <c r="O21" s="1"/>
  <c r="H22"/>
  <c r="O22" s="1"/>
  <c r="H23"/>
  <c r="O23" s="1"/>
  <c r="H24"/>
  <c r="O24" s="1"/>
  <c r="H25"/>
  <c r="O25" s="1"/>
  <c r="H26"/>
  <c r="O26" s="1"/>
  <c r="H27"/>
  <c r="O27" s="1"/>
  <c r="H28"/>
  <c r="O28" s="1"/>
  <c r="H29"/>
  <c r="O29" s="1"/>
  <c r="H30"/>
  <c r="O30" s="1"/>
  <c r="H31"/>
  <c r="O31" s="1"/>
  <c r="H32"/>
  <c r="O32" s="1"/>
  <c r="H33"/>
  <c r="O33" s="1"/>
  <c r="H34"/>
  <c r="O34" s="1"/>
  <c r="H35"/>
  <c r="O35" s="1"/>
  <c r="H36"/>
  <c r="O36" s="1"/>
  <c r="H37"/>
  <c r="O37" s="1"/>
  <c r="H38"/>
  <c r="O38" s="1"/>
  <c r="H39"/>
  <c r="O39" s="1"/>
  <c r="H40"/>
  <c r="O40" s="1"/>
  <c r="H41"/>
  <c r="O41" s="1"/>
  <c r="H42"/>
  <c r="O42" s="1"/>
  <c r="H43"/>
  <c r="O43" s="1"/>
  <c r="H44"/>
  <c r="O44" s="1"/>
  <c r="H45"/>
  <c r="O45" s="1"/>
  <c r="AA5" l="1"/>
  <c r="M49"/>
  <c r="A5"/>
  <c r="M53"/>
  <c r="M51"/>
  <c r="Q5"/>
  <c r="X3"/>
  <c r="AA8" s="1"/>
  <c r="M55"/>
  <c r="M47"/>
  <c r="Q6"/>
  <c r="B7"/>
  <c r="A7" s="1"/>
  <c r="A6"/>
  <c r="Q40"/>
  <c r="Q38"/>
  <c r="Q36"/>
  <c r="Q34"/>
  <c r="Q32"/>
  <c r="Q30"/>
  <c r="Q28"/>
  <c r="Q26"/>
  <c r="Q24"/>
  <c r="Q22"/>
  <c r="Q20"/>
  <c r="Q18"/>
  <c r="Q16"/>
  <c r="Q14"/>
  <c r="Q12"/>
  <c r="Q10"/>
  <c r="Q8"/>
  <c r="Q45"/>
  <c r="Q43"/>
  <c r="Q41"/>
  <c r="Q44"/>
  <c r="Q42"/>
  <c r="K5"/>
  <c r="K55"/>
  <c r="K53"/>
  <c r="K51"/>
  <c r="K49"/>
  <c r="K47"/>
  <c r="K45"/>
  <c r="Q39"/>
  <c r="Q37"/>
  <c r="Q35"/>
  <c r="Q33"/>
  <c r="Q31"/>
  <c r="Q29"/>
  <c r="Q27"/>
  <c r="Q25"/>
  <c r="Q23"/>
  <c r="Q21"/>
  <c r="Q19"/>
  <c r="Q17"/>
  <c r="Q15"/>
  <c r="Q13"/>
  <c r="Q11"/>
  <c r="Q9"/>
  <c r="Q7"/>
  <c r="M6"/>
  <c r="M8"/>
  <c r="M10"/>
  <c r="M12"/>
  <c r="M14"/>
  <c r="M16"/>
  <c r="M18"/>
  <c r="M20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K56"/>
  <c r="K54"/>
  <c r="K52"/>
  <c r="K50"/>
  <c r="K48"/>
  <c r="K46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K7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6"/>
  <c r="R5" l="1"/>
  <c r="U3"/>
  <c r="AA6" s="1"/>
  <c r="B8"/>
  <c r="B9" s="1"/>
  <c r="AA3"/>
  <c r="N6"/>
  <c r="R6"/>
  <c r="N10"/>
  <c r="R10"/>
  <c r="N14"/>
  <c r="R14"/>
  <c r="N18"/>
  <c r="R18"/>
  <c r="N22"/>
  <c r="R22"/>
  <c r="N26"/>
  <c r="R26"/>
  <c r="N30"/>
  <c r="R30"/>
  <c r="N34"/>
  <c r="R34"/>
  <c r="N38"/>
  <c r="R38"/>
  <c r="N42"/>
  <c r="R42"/>
  <c r="N5"/>
  <c r="N9"/>
  <c r="R9"/>
  <c r="N13"/>
  <c r="R13"/>
  <c r="N17"/>
  <c r="R17"/>
  <c r="N21"/>
  <c r="R21"/>
  <c r="N25"/>
  <c r="R25"/>
  <c r="N29"/>
  <c r="R29"/>
  <c r="N33"/>
  <c r="R33"/>
  <c r="N37"/>
  <c r="R37"/>
  <c r="N41"/>
  <c r="R41"/>
  <c r="R46"/>
  <c r="N46"/>
  <c r="N50"/>
  <c r="R50"/>
  <c r="N54"/>
  <c r="R54"/>
  <c r="N47"/>
  <c r="R47"/>
  <c r="N51"/>
  <c r="R51"/>
  <c r="N55"/>
  <c r="R55"/>
  <c r="N8"/>
  <c r="R8"/>
  <c r="N12"/>
  <c r="R12"/>
  <c r="N16"/>
  <c r="R16"/>
  <c r="N20"/>
  <c r="R20"/>
  <c r="N24"/>
  <c r="R24"/>
  <c r="N28"/>
  <c r="R28"/>
  <c r="N32"/>
  <c r="R32"/>
  <c r="N36"/>
  <c r="R36"/>
  <c r="N40"/>
  <c r="R40"/>
  <c r="N44"/>
  <c r="R44"/>
  <c r="N7"/>
  <c r="R7"/>
  <c r="N11"/>
  <c r="R11"/>
  <c r="N15"/>
  <c r="R15"/>
  <c r="N19"/>
  <c r="R19"/>
  <c r="N23"/>
  <c r="R23"/>
  <c r="N27"/>
  <c r="R27"/>
  <c r="N31"/>
  <c r="R31"/>
  <c r="N35"/>
  <c r="R35"/>
  <c r="N39"/>
  <c r="R39"/>
  <c r="N43"/>
  <c r="R43"/>
  <c r="N48"/>
  <c r="R48"/>
  <c r="N52"/>
  <c r="R52"/>
  <c r="N56"/>
  <c r="R56"/>
  <c r="R45"/>
  <c r="N45"/>
  <c r="N49"/>
  <c r="R49"/>
  <c r="N53"/>
  <c r="R53"/>
  <c r="AA7" l="1"/>
  <c r="AA9" s="1"/>
  <c r="AA12" s="1"/>
  <c r="A8"/>
  <c r="A9"/>
  <c r="B10"/>
  <c r="W2"/>
  <c r="AB9" l="1"/>
  <c r="AB12"/>
  <c r="B11"/>
  <c r="A10"/>
  <c r="Y3"/>
  <c r="V3"/>
  <c r="A11" l="1"/>
  <c r="B12"/>
  <c r="B13" l="1"/>
  <c r="A12"/>
  <c r="A13" l="1"/>
  <c r="B14"/>
  <c r="B15" l="1"/>
  <c r="A14"/>
  <c r="A15" l="1"/>
  <c r="B16"/>
  <c r="B17" l="1"/>
  <c r="A16"/>
  <c r="A17" l="1"/>
  <c r="B18"/>
  <c r="B19" l="1"/>
  <c r="A18"/>
  <c r="A19" l="1"/>
  <c r="B20"/>
  <c r="B21" l="1"/>
  <c r="A20"/>
  <c r="A21" l="1"/>
  <c r="B22"/>
  <c r="B23" l="1"/>
  <c r="A22"/>
  <c r="A23" l="1"/>
  <c r="B24"/>
  <c r="B25" l="1"/>
  <c r="A24"/>
  <c r="A25" l="1"/>
  <c r="B26"/>
  <c r="B27" l="1"/>
  <c r="A26"/>
  <c r="A27" l="1"/>
  <c r="B28"/>
  <c r="B29" l="1"/>
  <c r="A28"/>
  <c r="A29" l="1"/>
  <c r="B30"/>
  <c r="B31" l="1"/>
  <c r="A30"/>
  <c r="A31" l="1"/>
  <c r="B32"/>
  <c r="B33" l="1"/>
  <c r="A32"/>
  <c r="A33" l="1"/>
  <c r="B34"/>
  <c r="B35" l="1"/>
  <c r="A34"/>
  <c r="A35" l="1"/>
  <c r="B36"/>
  <c r="B37" l="1"/>
  <c r="A36"/>
  <c r="A37" l="1"/>
  <c r="B38"/>
  <c r="B39" l="1"/>
  <c r="A38"/>
  <c r="A39" l="1"/>
  <c r="B40"/>
  <c r="B41" l="1"/>
  <c r="A40"/>
  <c r="A41" l="1"/>
  <c r="B42"/>
  <c r="B43" l="1"/>
  <c r="A42"/>
  <c r="A43" l="1"/>
  <c r="B44"/>
  <c r="B45" l="1"/>
  <c r="A44"/>
  <c r="A45" l="1"/>
  <c r="B46"/>
  <c r="B47" l="1"/>
  <c r="A46"/>
  <c r="A47" l="1"/>
  <c r="B48"/>
  <c r="B49" l="1"/>
  <c r="A48"/>
  <c r="A49" l="1"/>
  <c r="B50"/>
  <c r="B51" l="1"/>
  <c r="A50"/>
  <c r="A51" l="1"/>
  <c r="B52"/>
  <c r="B53" l="1"/>
  <c r="A52"/>
  <c r="A53" l="1"/>
  <c r="B54"/>
  <c r="B55" l="1"/>
  <c r="A54"/>
  <c r="A55" l="1"/>
  <c r="B56"/>
  <c r="A56" s="1"/>
</calcChain>
</file>

<file path=xl/comments1.xml><?xml version="1.0" encoding="utf-8"?>
<comments xmlns="http://schemas.openxmlformats.org/spreadsheetml/2006/main">
  <authors>
    <author>WGR</author>
    <author>Wim de Groot</author>
  </authors>
  <commentList>
    <comment ref="I3" authorId="0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1">
      <text>
        <r>
          <rPr>
            <sz val="11"/>
            <color indexed="81"/>
            <rFont val="Calibri"/>
            <family val="2"/>
          </rPr>
          <t>Vul de datum in waarop u de eerste meterstanden invult.
Hieronder verschijnen de volgende datums vanzelf, steeds een week later.</t>
        </r>
      </text>
    </comment>
  </commentList>
</comments>
</file>

<file path=xl/sharedStrings.xml><?xml version="1.0" encoding="utf-8"?>
<sst xmlns="http://schemas.openxmlformats.org/spreadsheetml/2006/main" count="68" uniqueCount="53">
  <si>
    <t>© Auteursrecht: Wim de Groot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</si>
  <si>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</si>
  <si>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</si>
  <si>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</si>
  <si>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</si>
  <si>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</si>
  <si>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</si>
  <si>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</si>
  <si>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</si>
  <si>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</si>
  <si>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</si>
  <si>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</si>
  <si>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</si>
  <si>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www.exceltekstenuitleg.nl</t>
  </si>
  <si>
    <t>Wim de Groot denkt buiten de hokjes.</t>
  </si>
  <si>
    <t>week</t>
  </si>
  <si>
    <t>meterstand</t>
  </si>
  <si>
    <t>van zonnepanelen</t>
  </si>
  <si>
    <t>van het net</t>
  </si>
  <si>
    <t>Zonnepanelen</t>
  </si>
  <si>
    <t>nummer</t>
  </si>
  <si>
    <t>Cumulatief</t>
  </si>
  <si>
    <t>verbruik</t>
  </si>
  <si>
    <t>Datum:</t>
  </si>
  <si>
    <t>Totaal verbruik:</t>
  </si>
  <si>
    <t>Per week</t>
  </si>
  <si>
    <t>Netstroom</t>
  </si>
  <si>
    <t>N 1</t>
  </si>
  <si>
    <t>N 2</t>
  </si>
  <si>
    <t>Dit Excel-bestand is gemaakt door Wim de Groot voor ComputerIdee.</t>
  </si>
  <si>
    <t>U mag dit bestand gratis gebruiken en wij wensen u er veel plezier mee.</t>
  </si>
  <si>
    <t xml:space="preserve">Op grond van het auteursrecht mag u dit bestand alleen kopiëren voor uzelf. </t>
  </si>
  <si>
    <t>U mag dit bestand:</t>
  </si>
  <si>
    <t>* als u daarover een berichtje stuurt naar info@exceltekstenuitleg.nl</t>
  </si>
  <si>
    <t>Vragen over de werking van dit bestand kunt u sturen naar:</t>
  </si>
  <si>
    <t>redactie@computeridee.nl</t>
  </si>
  <si>
    <t>naar de website van de auteur &gt;&gt;</t>
  </si>
  <si>
    <t>naar het schema &gt;&gt;</t>
  </si>
  <si>
    <t>per kWh</t>
  </si>
  <si>
    <t>totaal tot nu toe</t>
  </si>
  <si>
    <t>Terugleveren geeft</t>
  </si>
  <si>
    <t>Stroom van het net kost</t>
  </si>
  <si>
    <t>Salderen</t>
  </si>
  <si>
    <t>gebruikt van zonnepanelen</t>
  </si>
  <si>
    <t>teruggeleverd</t>
  </si>
  <si>
    <t>opbrengst zonnepanelen</t>
  </si>
  <si>
    <t>R 1</t>
  </si>
  <si>
    <t>R 2</t>
  </si>
  <si>
    <t>geleverd</t>
  </si>
  <si>
    <t>Terug-</t>
  </si>
  <si>
    <t>Teruggeleverd</t>
  </si>
  <si>
    <t>productie</t>
  </si>
  <si>
    <t>per week</t>
  </si>
</sst>
</file>

<file path=xl/styles.xml><?xml version="1.0" encoding="utf-8"?>
<styleSheet xmlns="http://schemas.openxmlformats.org/spreadsheetml/2006/main">
  <numFmts count="2">
    <numFmt numFmtId="164" formatCode="_ &quot;€&quot;\ * #,##0.00_ ;_ &quot;€&quot;\ * \-#,##0.00_ ;_ &quot;€&quot;\ * &quot;-&quot;??_ ;_ @_ "/>
    <numFmt numFmtId="165" formatCode="&quot;fl&quot;\ #,##0_-;&quot;fl&quot;\ #,##0\-"/>
  </numFmts>
  <fonts count="18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u/>
      <sz val="11"/>
      <color rgb="FF0000FF"/>
      <name val="Calibri"/>
      <family val="2"/>
    </font>
    <font>
      <b/>
      <i/>
      <sz val="11"/>
      <color rgb="FFCC330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b/>
      <sz val="11"/>
      <color rgb="FF0000FF"/>
      <name val="Calibri"/>
      <family val="2"/>
      <scheme val="minor"/>
    </font>
    <font>
      <sz val="11"/>
      <color indexed="8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2" borderId="0" xfId="1" applyFont="1" applyFill="1"/>
    <xf numFmtId="0" fontId="3" fillId="2" borderId="6" xfId="2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3" borderId="0" xfId="1" applyFont="1" applyFill="1" applyBorder="1"/>
    <xf numFmtId="0" fontId="2" fillId="3" borderId="0" xfId="2" applyFont="1" applyFill="1" applyBorder="1"/>
    <xf numFmtId="0" fontId="2" fillId="2" borderId="0" xfId="1" applyFont="1" applyFill="1" applyBorder="1"/>
    <xf numFmtId="0" fontId="4" fillId="3" borderId="0" xfId="3" applyFill="1" applyBorder="1" applyAlignment="1" applyProtection="1"/>
    <xf numFmtId="0" fontId="2" fillId="4" borderId="7" xfId="2" applyFont="1" applyFill="1" applyBorder="1"/>
    <xf numFmtId="0" fontId="2" fillId="4" borderId="8" xfId="2" applyFont="1" applyFill="1" applyBorder="1" applyAlignment="1">
      <alignment horizontal="center"/>
    </xf>
    <xf numFmtId="0" fontId="7" fillId="4" borderId="8" xfId="3" applyFont="1" applyFill="1" applyBorder="1" applyAlignment="1" applyProtection="1">
      <alignment horizontal="center"/>
    </xf>
    <xf numFmtId="0" fontId="2" fillId="4" borderId="9" xfId="2" applyFont="1" applyFill="1" applyBorder="1" applyAlignment="1">
      <alignment horizontal="center"/>
    </xf>
    <xf numFmtId="0" fontId="7" fillId="3" borderId="0" xfId="3" applyFont="1" applyFill="1" applyBorder="1" applyAlignment="1" applyProtection="1">
      <alignment horizontal="center"/>
    </xf>
    <xf numFmtId="0" fontId="8" fillId="3" borderId="0" xfId="1" applyFont="1" applyFill="1" applyBorder="1" applyAlignment="1">
      <alignment horizontal="center"/>
    </xf>
    <xf numFmtId="0" fontId="2" fillId="5" borderId="5" xfId="1" applyFont="1" applyFill="1" applyBorder="1"/>
    <xf numFmtId="0" fontId="2" fillId="5" borderId="1" xfId="1" applyFont="1" applyFill="1" applyBorder="1"/>
    <xf numFmtId="0" fontId="2" fillId="5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vertical="center"/>
    </xf>
    <xf numFmtId="0" fontId="2" fillId="3" borderId="5" xfId="1" applyFont="1" applyFill="1" applyBorder="1"/>
    <xf numFmtId="0" fontId="2" fillId="3" borderId="1" xfId="1" applyFont="1" applyFill="1" applyBorder="1"/>
    <xf numFmtId="0" fontId="2" fillId="3" borderId="2" xfId="1" applyFont="1" applyFill="1" applyBorder="1"/>
    <xf numFmtId="0" fontId="2" fillId="3" borderId="4" xfId="1" applyFont="1" applyFill="1" applyBorder="1"/>
    <xf numFmtId="0" fontId="2" fillId="3" borderId="3" xfId="1" applyFont="1" applyFill="1" applyBorder="1"/>
    <xf numFmtId="0" fontId="2" fillId="5" borderId="2" xfId="1" applyFont="1" applyFill="1" applyBorder="1"/>
    <xf numFmtId="0" fontId="2" fillId="5" borderId="4" xfId="1" applyFont="1" applyFill="1" applyBorder="1"/>
    <xf numFmtId="0" fontId="2" fillId="5" borderId="3" xfId="1" applyFont="1" applyFill="1" applyBorder="1"/>
    <xf numFmtId="3" fontId="12" fillId="0" borderId="0" xfId="0" applyNumberFormat="1" applyFont="1" applyFill="1" applyBorder="1" applyProtection="1">
      <protection locked="0"/>
    </xf>
    <xf numFmtId="3" fontId="12" fillId="0" borderId="1" xfId="0" applyNumberFormat="1" applyFont="1" applyFill="1" applyBorder="1" applyProtection="1">
      <protection locked="0"/>
    </xf>
    <xf numFmtId="0" fontId="12" fillId="7" borderId="0" xfId="0" applyFont="1" applyFill="1"/>
    <xf numFmtId="3" fontId="11" fillId="6" borderId="2" xfId="0" applyNumberFormat="1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3" fontId="12" fillId="6" borderId="11" xfId="0" applyNumberFormat="1" applyFont="1" applyFill="1" applyBorder="1" applyProtection="1">
      <protection locked="0"/>
    </xf>
    <xf numFmtId="3" fontId="11" fillId="6" borderId="11" xfId="0" applyNumberFormat="1" applyFont="1" applyFill="1" applyBorder="1" applyProtection="1">
      <protection locked="0"/>
    </xf>
    <xf numFmtId="3" fontId="11" fillId="6" borderId="12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Protection="1">
      <protection locked="0"/>
    </xf>
    <xf numFmtId="3" fontId="11" fillId="6" borderId="3" xfId="0" applyNumberFormat="1" applyFont="1" applyFill="1" applyBorder="1" applyAlignment="1">
      <alignment horizontal="center"/>
    </xf>
    <xf numFmtId="3" fontId="11" fillId="6" borderId="16" xfId="0" applyNumberFormat="1" applyFont="1" applyFill="1" applyBorder="1" applyAlignment="1">
      <alignment horizontal="center"/>
    </xf>
    <xf numFmtId="3" fontId="11" fillId="6" borderId="15" xfId="0" applyNumberFormat="1" applyFont="1" applyFill="1" applyBorder="1" applyAlignment="1">
      <alignment horizontal="center"/>
    </xf>
    <xf numFmtId="3" fontId="12" fillId="6" borderId="1" xfId="0" applyNumberFormat="1" applyFont="1" applyFill="1" applyBorder="1" applyProtection="1">
      <protection locked="0"/>
    </xf>
    <xf numFmtId="3" fontId="12" fillId="0" borderId="11" xfId="0" applyNumberFormat="1" applyFont="1" applyFill="1" applyBorder="1" applyProtection="1">
      <protection locked="0"/>
    </xf>
    <xf numFmtId="3" fontId="11" fillId="8" borderId="3" xfId="0" applyNumberFormat="1" applyFont="1" applyFill="1" applyBorder="1" applyAlignment="1">
      <alignment horizontal="center"/>
    </xf>
    <xf numFmtId="3" fontId="11" fillId="8" borderId="1" xfId="0" applyNumberFormat="1" applyFont="1" applyFill="1" applyBorder="1" applyProtection="1">
      <protection locked="0"/>
    </xf>
    <xf numFmtId="9" fontId="11" fillId="6" borderId="4" xfId="12" applyFont="1" applyFill="1" applyBorder="1" applyAlignment="1">
      <alignment horizontal="center"/>
    </xf>
    <xf numFmtId="0" fontId="2" fillId="5" borderId="16" xfId="1" applyFont="1" applyFill="1" applyBorder="1"/>
    <xf numFmtId="0" fontId="2" fillId="5" borderId="17" xfId="1" applyFont="1" applyFill="1" applyBorder="1"/>
    <xf numFmtId="0" fontId="2" fillId="5" borderId="15" xfId="1" applyFont="1" applyFill="1" applyBorder="1"/>
    <xf numFmtId="0" fontId="2" fillId="3" borderId="16" xfId="1" applyFont="1" applyFill="1" applyBorder="1"/>
    <xf numFmtId="0" fontId="2" fillId="3" borderId="17" xfId="1" applyFont="1" applyFill="1" applyBorder="1"/>
    <xf numFmtId="0" fontId="2" fillId="3" borderId="15" xfId="1" applyFont="1" applyFill="1" applyBorder="1"/>
    <xf numFmtId="0" fontId="5" fillId="3" borderId="0" xfId="4" applyFont="1" applyFill="1" applyBorder="1" applyAlignment="1" applyProtection="1"/>
    <xf numFmtId="0" fontId="11" fillId="9" borderId="12" xfId="0" applyNumberFormat="1" applyFont="1" applyFill="1" applyBorder="1" applyProtection="1">
      <protection locked="0"/>
    </xf>
    <xf numFmtId="0" fontId="11" fillId="9" borderId="15" xfId="0" applyNumberFormat="1" applyFont="1" applyFill="1" applyBorder="1" applyProtection="1">
      <protection locked="0"/>
    </xf>
    <xf numFmtId="0" fontId="11" fillId="9" borderId="11" xfId="0" applyNumberFormat="1" applyFont="1" applyFill="1" applyBorder="1" applyAlignment="1" applyProtection="1">
      <alignment horizontal="center"/>
      <protection locked="0"/>
    </xf>
    <xf numFmtId="0" fontId="11" fillId="9" borderId="1" xfId="0" applyNumberFormat="1" applyFont="1" applyFill="1" applyBorder="1" applyAlignment="1" applyProtection="1">
      <alignment horizontal="center"/>
      <protection locked="0"/>
    </xf>
    <xf numFmtId="0" fontId="11" fillId="9" borderId="10" xfId="0" applyNumberFormat="1" applyFont="1" applyFill="1" applyBorder="1" applyAlignment="1" applyProtection="1">
      <alignment horizontal="center"/>
      <protection locked="0"/>
    </xf>
    <xf numFmtId="0" fontId="11" fillId="9" borderId="3" xfId="0" applyNumberFormat="1" applyFont="1" applyFill="1" applyBorder="1" applyAlignment="1" applyProtection="1">
      <alignment horizontal="center"/>
      <protection locked="0"/>
    </xf>
    <xf numFmtId="0" fontId="12" fillId="9" borderId="1" xfId="0" applyNumberFormat="1" applyFont="1" applyFill="1" applyBorder="1" applyAlignment="1" applyProtection="1">
      <alignment horizontal="right"/>
      <protection locked="0"/>
    </xf>
    <xf numFmtId="3" fontId="12" fillId="9" borderId="1" xfId="0" applyNumberFormat="1" applyFont="1" applyFill="1" applyBorder="1" applyProtection="1">
      <protection locked="0"/>
    </xf>
    <xf numFmtId="3" fontId="12" fillId="9" borderId="0" xfId="0" applyNumberFormat="1" applyFont="1" applyFill="1" applyBorder="1" applyProtection="1">
      <protection locked="0"/>
    </xf>
    <xf numFmtId="3" fontId="11" fillId="9" borderId="1" xfId="0" applyNumberFormat="1" applyFont="1" applyFill="1" applyBorder="1" applyProtection="1">
      <protection locked="0"/>
    </xf>
    <xf numFmtId="3" fontId="12" fillId="9" borderId="0" xfId="0" applyNumberFormat="1" applyFont="1" applyFill="1" applyBorder="1"/>
    <xf numFmtId="3" fontId="11" fillId="9" borderId="5" xfId="0" applyNumberFormat="1" applyFont="1" applyFill="1" applyBorder="1" applyProtection="1">
      <protection locked="0"/>
    </xf>
    <xf numFmtId="3" fontId="11" fillId="9" borderId="11" xfId="0" applyNumberFormat="1" applyFont="1" applyFill="1" applyBorder="1" applyProtection="1">
      <protection locked="0"/>
    </xf>
    <xf numFmtId="0" fontId="12" fillId="9" borderId="0" xfId="0" applyFont="1" applyFill="1"/>
    <xf numFmtId="3" fontId="11" fillId="9" borderId="0" xfId="0" applyNumberFormat="1" applyFont="1" applyFill="1" applyBorder="1" applyAlignment="1"/>
    <xf numFmtId="3" fontId="11" fillId="9" borderId="0" xfId="0" applyNumberFormat="1" applyFont="1" applyFill="1" applyBorder="1" applyAlignment="1">
      <alignment horizontal="center"/>
    </xf>
    <xf numFmtId="0" fontId="11" fillId="9" borderId="18" xfId="0" applyFont="1" applyFill="1" applyBorder="1"/>
    <xf numFmtId="0" fontId="11" fillId="9" borderId="14" xfId="0" applyFont="1" applyFill="1" applyBorder="1" applyAlignment="1"/>
    <xf numFmtId="0" fontId="11" fillId="9" borderId="16" xfId="0" applyFont="1" applyFill="1" applyBorder="1" applyAlignment="1">
      <alignment horizontal="center"/>
    </xf>
    <xf numFmtId="0" fontId="11" fillId="9" borderId="14" xfId="0" applyFont="1" applyFill="1" applyBorder="1"/>
    <xf numFmtId="0" fontId="11" fillId="9" borderId="13" xfId="0" applyFont="1" applyFill="1" applyBorder="1"/>
    <xf numFmtId="3" fontId="11" fillId="9" borderId="12" xfId="0" applyNumberFormat="1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15" fontId="12" fillId="9" borderId="0" xfId="0" applyNumberFormat="1" applyFont="1" applyFill="1" applyAlignment="1">
      <alignment horizontal="right"/>
    </xf>
    <xf numFmtId="3" fontId="11" fillId="9" borderId="1" xfId="0" applyNumberFormat="1" applyFont="1" applyFill="1" applyBorder="1"/>
    <xf numFmtId="0" fontId="12" fillId="0" borderId="20" xfId="0" applyFont="1" applyFill="1" applyBorder="1"/>
    <xf numFmtId="0" fontId="12" fillId="8" borderId="1" xfId="0" applyFont="1" applyFill="1" applyBorder="1"/>
    <xf numFmtId="0" fontId="12" fillId="8" borderId="3" xfId="0" applyFont="1" applyFill="1" applyBorder="1"/>
    <xf numFmtId="0" fontId="14" fillId="9" borderId="0" xfId="13" applyFill="1"/>
    <xf numFmtId="164" fontId="11" fillId="8" borderId="2" xfId="0" applyNumberFormat="1" applyFont="1" applyFill="1" applyBorder="1"/>
    <xf numFmtId="3" fontId="11" fillId="10" borderId="12" xfId="0" applyNumberFormat="1" applyFont="1" applyFill="1" applyBorder="1" applyAlignment="1">
      <alignment horizontal="center"/>
    </xf>
    <xf numFmtId="3" fontId="11" fillId="10" borderId="10" xfId="0" applyNumberFormat="1" applyFont="1" applyFill="1" applyBorder="1" applyAlignment="1" applyProtection="1">
      <alignment horizontal="center"/>
      <protection locked="0"/>
    </xf>
    <xf numFmtId="3" fontId="11" fillId="10" borderId="5" xfId="0" applyNumberFormat="1" applyFont="1" applyFill="1" applyBorder="1" applyProtection="1">
      <protection locked="0"/>
    </xf>
    <xf numFmtId="3" fontId="11" fillId="10" borderId="4" xfId="0" applyNumberFormat="1" applyFont="1" applyFill="1" applyBorder="1" applyAlignment="1">
      <alignment horizontal="center"/>
    </xf>
    <xf numFmtId="3" fontId="11" fillId="10" borderId="10" xfId="0" applyNumberFormat="1" applyFont="1" applyFill="1" applyBorder="1" applyAlignment="1">
      <alignment horizontal="center"/>
    </xf>
    <xf numFmtId="3" fontId="11" fillId="10" borderId="11" xfId="0" applyNumberFormat="1" applyFont="1" applyFill="1" applyBorder="1" applyProtection="1">
      <protection locked="0"/>
    </xf>
    <xf numFmtId="9" fontId="11" fillId="10" borderId="3" xfId="12" applyFont="1" applyFill="1" applyBorder="1" applyAlignment="1">
      <alignment horizontal="center"/>
    </xf>
    <xf numFmtId="15" fontId="12" fillId="0" borderId="20" xfId="0" applyNumberFormat="1" applyFont="1" applyFill="1" applyBorder="1" applyAlignment="1">
      <alignment horizontal="right"/>
    </xf>
    <xf numFmtId="0" fontId="12" fillId="10" borderId="1" xfId="0" applyFont="1" applyFill="1" applyBorder="1"/>
    <xf numFmtId="164" fontId="11" fillId="10" borderId="5" xfId="0" applyNumberFormat="1" applyFont="1" applyFill="1" applyBorder="1"/>
    <xf numFmtId="3" fontId="12" fillId="8" borderId="5" xfId="0" applyNumberFormat="1" applyFont="1" applyFill="1" applyBorder="1"/>
    <xf numFmtId="3" fontId="12" fillId="8" borderId="2" xfId="0" applyNumberFormat="1" applyFont="1" applyFill="1" applyBorder="1"/>
    <xf numFmtId="3" fontId="12" fillId="10" borderId="2" xfId="0" applyNumberFormat="1" applyFont="1" applyFill="1" applyBorder="1"/>
    <xf numFmtId="3" fontId="11" fillId="10" borderId="2" xfId="0" applyNumberFormat="1" applyFont="1" applyFill="1" applyBorder="1"/>
    <xf numFmtId="0" fontId="11" fillId="10" borderId="3" xfId="0" applyFont="1" applyFill="1" applyBorder="1"/>
    <xf numFmtId="0" fontId="16" fillId="6" borderId="19" xfId="14" applyFont="1" applyFill="1" applyBorder="1" applyAlignment="1" applyProtection="1">
      <alignment horizontal="center"/>
    </xf>
    <xf numFmtId="0" fontId="16" fillId="6" borderId="0" xfId="14" applyFont="1" applyFill="1" applyBorder="1" applyAlignment="1" applyProtection="1">
      <alignment horizontal="center"/>
    </xf>
    <xf numFmtId="0" fontId="12" fillId="8" borderId="16" xfId="0" applyFont="1" applyFill="1" applyBorder="1" applyAlignment="1">
      <alignment horizontal="left"/>
    </xf>
    <xf numFmtId="0" fontId="12" fillId="8" borderId="15" xfId="0" applyFont="1" applyFill="1" applyBorder="1" applyAlignment="1">
      <alignment horizontal="left"/>
    </xf>
    <xf numFmtId="0" fontId="12" fillId="10" borderId="16" xfId="0" applyFont="1" applyFill="1" applyBorder="1" applyAlignment="1"/>
    <xf numFmtId="0" fontId="12" fillId="10" borderId="15" xfId="0" applyFont="1" applyFill="1" applyBorder="1" applyAlignment="1"/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49" fontId="11" fillId="9" borderId="18" xfId="0" applyNumberFormat="1" applyFont="1" applyFill="1" applyBorder="1" applyAlignment="1" applyProtection="1">
      <alignment horizontal="center"/>
      <protection locked="0"/>
    </xf>
    <xf numFmtId="49" fontId="11" fillId="9" borderId="14" xfId="0" applyNumberFormat="1" applyFont="1" applyFill="1" applyBorder="1" applyAlignment="1" applyProtection="1">
      <alignment horizontal="center"/>
      <protection locked="0"/>
    </xf>
    <xf numFmtId="49" fontId="11" fillId="9" borderId="13" xfId="0" applyNumberFormat="1" applyFont="1" applyFill="1" applyBorder="1" applyAlignment="1" applyProtection="1">
      <alignment horizontal="center"/>
      <protection locked="0"/>
    </xf>
    <xf numFmtId="0" fontId="11" fillId="9" borderId="18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49" fontId="11" fillId="6" borderId="16" xfId="0" applyNumberFormat="1" applyFont="1" applyFill="1" applyBorder="1" applyAlignment="1" applyProtection="1">
      <alignment horizontal="center"/>
      <protection locked="0"/>
    </xf>
    <xf numFmtId="49" fontId="11" fillId="6" borderId="17" xfId="0" applyNumberFormat="1" applyFont="1" applyFill="1" applyBorder="1" applyAlignment="1" applyProtection="1">
      <alignment horizontal="center"/>
      <protection locked="0"/>
    </xf>
    <xf numFmtId="49" fontId="11" fillId="6" borderId="15" xfId="0" applyNumberFormat="1" applyFont="1" applyFill="1" applyBorder="1" applyAlignment="1" applyProtection="1">
      <alignment horizontal="center"/>
      <protection locked="0"/>
    </xf>
    <xf numFmtId="3" fontId="11" fillId="10" borderId="14" xfId="0" applyNumberFormat="1" applyFont="1" applyFill="1" applyBorder="1" applyAlignment="1" applyProtection="1">
      <alignment horizontal="center"/>
      <protection locked="0"/>
    </xf>
    <xf numFmtId="3" fontId="11" fillId="10" borderId="13" xfId="0" applyNumberFormat="1" applyFont="1" applyFill="1" applyBorder="1" applyAlignment="1" applyProtection="1">
      <alignment horizontal="center"/>
      <protection locked="0"/>
    </xf>
    <xf numFmtId="3" fontId="11" fillId="6" borderId="16" xfId="0" applyNumberFormat="1" applyFont="1" applyFill="1" applyBorder="1" applyAlignment="1">
      <alignment horizontal="center"/>
    </xf>
    <xf numFmtId="3" fontId="11" fillId="6" borderId="15" xfId="0" applyNumberFormat="1" applyFont="1" applyFill="1" applyBorder="1" applyAlignment="1">
      <alignment horizontal="center"/>
    </xf>
    <xf numFmtId="3" fontId="11" fillId="10" borderId="17" xfId="0" applyNumberFormat="1" applyFont="1" applyFill="1" applyBorder="1" applyAlignment="1">
      <alignment horizontal="center"/>
    </xf>
    <xf numFmtId="49" fontId="11" fillId="9" borderId="16" xfId="0" applyNumberFormat="1" applyFont="1" applyFill="1" applyBorder="1" applyAlignment="1" applyProtection="1">
      <alignment horizontal="center"/>
      <protection locked="0"/>
    </xf>
    <xf numFmtId="49" fontId="11" fillId="9" borderId="17" xfId="0" applyNumberFormat="1" applyFont="1" applyFill="1" applyBorder="1" applyAlignment="1" applyProtection="1">
      <alignment horizontal="center"/>
      <protection locked="0"/>
    </xf>
    <xf numFmtId="49" fontId="11" fillId="9" borderId="15" xfId="0" applyNumberFormat="1" applyFont="1" applyFill="1" applyBorder="1" applyAlignment="1" applyProtection="1">
      <alignment horizontal="center"/>
      <protection locked="0"/>
    </xf>
  </cellXfs>
  <cellStyles count="15">
    <cellStyle name="Datum" xfId="5"/>
    <cellStyle name="Hyperlink" xfId="13" builtinId="8"/>
    <cellStyle name="Hyperlink 2" xfId="3"/>
    <cellStyle name="Hyperlink 3" xfId="14"/>
    <cellStyle name="Hyperlink_#Auteursrecht" xfId="4"/>
    <cellStyle name="Komma0" xfId="6"/>
    <cellStyle name="Koptekst 1" xfId="7"/>
    <cellStyle name="Koptekst 2" xfId="8"/>
    <cellStyle name="Procent" xfId="12" builtinId="5"/>
    <cellStyle name="Standaard" xfId="0" builtinId="0"/>
    <cellStyle name="Standaard 2" xfId="9"/>
    <cellStyle name="Standaard_#Auteursrecht" xfId="1"/>
    <cellStyle name="Standaard_Auteursrecht" xfId="2"/>
    <cellStyle name="Valuta0" xfId="10"/>
    <cellStyle name="Vast" xfId="1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FF"/>
      <color rgb="FFCCFFCC"/>
      <color rgb="FF99FF99"/>
      <color rgb="FFCCFFFF"/>
      <color rgb="FFFFFF99"/>
      <color rgb="FF99FFCC"/>
      <color rgb="FF66FF66"/>
      <color rgb="FF33CC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 b="1"/>
              <a:t>Per week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6354411708607257E-2"/>
          <c:y val="8.4186001749781261E-2"/>
          <c:w val="0.8385437991938256"/>
          <c:h val="0.87125476815398073"/>
        </c:manualLayout>
      </c:layout>
      <c:barChart>
        <c:barDir val="bar"/>
        <c:grouping val="stacked"/>
        <c:ser>
          <c:idx val="0"/>
          <c:order val="0"/>
          <c:tx>
            <c:strRef>
              <c:f>Elektriciteit!$O$3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numRef>
              <c:f>Elektriciteit!$A$5:$A$56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</c:numCache>
            </c:numRef>
          </c:cat>
          <c:val>
            <c:numRef>
              <c:f>Elektriciteit!$O$5:$O$56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1"/>
          <c:tx>
            <c:strRef>
              <c:f>Elektriciteit!$F$1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cat>
            <c:numRef>
              <c:f>Elektriciteit!$A$5:$A$56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</c:numCache>
            </c:numRef>
          </c:cat>
          <c:val>
            <c:numRef>
              <c:f>Elektriciteit!$N$5:$N$56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2"/>
          <c:tx>
            <c:strRef>
              <c:f>Elektriciteit!$C$1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cat>
            <c:numRef>
              <c:f>Elektriciteit!$A$5:$A$56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</c:numCache>
            </c:numRef>
          </c:cat>
          <c:val>
            <c:numRef>
              <c:f>Elektriciteit!$M$5:$M$56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/>
        <c:gapWidth val="30"/>
        <c:overlap val="100"/>
        <c:axId val="120009472"/>
        <c:axId val="120011008"/>
      </c:barChart>
      <c:catAx>
        <c:axId val="120009472"/>
        <c:scaling>
          <c:orientation val="maxMin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20011008"/>
        <c:crossesAt val="-10000"/>
        <c:auto val="1"/>
        <c:lblAlgn val="ctr"/>
        <c:lblOffset val="100"/>
        <c:tickLblSkip val="5"/>
        <c:tickMarkSkip val="1"/>
      </c:catAx>
      <c:valAx>
        <c:axId val="120011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200094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spPr>
        <a:noFill/>
        <a:ln w="3175">
          <a:noFill/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>
        <c:manualLayout>
          <c:layoutTarget val="inner"/>
          <c:xMode val="edge"/>
          <c:yMode val="edge"/>
          <c:x val="3.6941206147858528E-2"/>
          <c:y val="0.11346686927291989"/>
          <c:w val="0.91064848015279565"/>
          <c:h val="0.41748860339825977"/>
        </c:manualLayout>
      </c:layout>
      <c:barChart>
        <c:barDir val="bar"/>
        <c:grouping val="percentStacked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val>
            <c:numRef>
              <c:f>Elektriciteit!$U$3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</c:dPt>
          <c:val>
            <c:numRef>
              <c:f>Elektriciteit!$X$3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/>
        <c:gapWidth val="0"/>
        <c:overlap val="100"/>
        <c:axId val="120056448"/>
        <c:axId val="150864256"/>
      </c:barChart>
      <c:catAx>
        <c:axId val="120056448"/>
        <c:scaling>
          <c:orientation val="minMax"/>
        </c:scaling>
        <c:delete val="1"/>
        <c:axPos val="l"/>
        <c:tickLblPos val="none"/>
        <c:crossAx val="150864256"/>
        <c:crosses val="autoZero"/>
        <c:auto val="1"/>
        <c:lblAlgn val="ctr"/>
        <c:lblOffset val="100"/>
      </c:catAx>
      <c:valAx>
        <c:axId val="150864256"/>
        <c:scaling>
          <c:orientation val="minMax"/>
        </c:scaling>
        <c:axPos val="b"/>
        <c:majorGridlines/>
        <c:numFmt formatCode="0%" sourceLinked="1"/>
        <c:tickLblPos val="nextTo"/>
        <c:crossAx val="120056448"/>
        <c:crosses val="autoZero"/>
        <c:crossBetween val="between"/>
        <c:majorUnit val="0.1"/>
      </c:valAx>
    </c:plotArea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70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512"/>
        </c:manualLayout>
      </c:layout>
      <c:barChart>
        <c:barDir val="bar"/>
        <c:grouping val="stacked"/>
        <c:ser>
          <c:idx val="0"/>
          <c:order val="0"/>
          <c:tx>
            <c:strRef>
              <c:f>Elektriciteit!$S$3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numRef>
              <c:f>Elektriciteit!$A$5:$A$56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</c:numCache>
            </c:numRef>
          </c:cat>
          <c:val>
            <c:numRef>
              <c:f>Elektriciteit!$S$5:$S$56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1"/>
          <c:tx>
            <c:strRef>
              <c:f>Elektriciteit!$F$1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cat>
            <c:numRef>
              <c:f>Elektriciteit!$A$5:$A$56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</c:numCache>
            </c:numRef>
          </c:cat>
          <c:val>
            <c:numRef>
              <c:f>Elektriciteit!$R$5:$R$56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2"/>
          <c:tx>
            <c:strRef>
              <c:f>Elektriciteit!$C$1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cat>
            <c:numRef>
              <c:f>Elektriciteit!$A$5:$A$56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</c:numCache>
            </c:numRef>
          </c:cat>
          <c:val>
            <c:numRef>
              <c:f>Elektriciteit!$Q$5:$Q$56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/>
        <c:gapWidth val="30"/>
        <c:overlap val="100"/>
        <c:axId val="150903808"/>
        <c:axId val="150926080"/>
      </c:barChart>
      <c:catAx>
        <c:axId val="150903808"/>
        <c:scaling>
          <c:orientation val="maxMin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0926080"/>
        <c:crossesAt val="-10000"/>
        <c:auto val="1"/>
        <c:lblAlgn val="ctr"/>
        <c:lblOffset val="100"/>
        <c:tickLblSkip val="5"/>
        <c:tickMarkSkip val="1"/>
      </c:catAx>
      <c:valAx>
        <c:axId val="150926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09038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275E-2"/>
          <c:w val="1"/>
          <c:h val="3.3517585301837266E-2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puteridee.nl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exceltekstenuitleg.nl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26</xdr:row>
      <xdr:rowOff>0</xdr:rowOff>
    </xdr:from>
    <xdr:to>
      <xdr:col>12</xdr:col>
      <xdr:colOff>28575</xdr:colOff>
      <xdr:row>36</xdr:row>
      <xdr:rowOff>0</xdr:rowOff>
    </xdr:to>
    <xdr:pic>
      <xdr:nvPicPr>
        <xdr:cNvPr id="2" name="Afbeelding 4" descr="Visitekaartje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10000"/>
        </a:blip>
        <a:srcRect/>
        <a:stretch>
          <a:fillRect/>
        </a:stretch>
      </xdr:blipFill>
      <xdr:spPr bwMode="auto">
        <a:xfrm>
          <a:off x="6334125" y="4438650"/>
          <a:ext cx="3076575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20</xdr:row>
      <xdr:rowOff>114300</xdr:rowOff>
    </xdr:from>
    <xdr:to>
      <xdr:col>12</xdr:col>
      <xdr:colOff>0</xdr:colOff>
      <xdr:row>23</xdr:row>
      <xdr:rowOff>114300</xdr:rowOff>
    </xdr:to>
    <xdr:pic>
      <xdr:nvPicPr>
        <xdr:cNvPr id="3" name="Picture 5" descr="http://static2.computeridee.nl/1761f7bba9/static/img/logo.gif">
          <a:hlinkClick xmlns:r="http://schemas.openxmlformats.org/officeDocument/2006/relationships" r:id="rId3" tooltip="Computer Ide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34125" y="3409950"/>
          <a:ext cx="3048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7218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5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zelf/Documents/1%20WIM/2%20Van%20Duuren/Excel%20Professionals%202.0/Voorbeeldbestanden/14%20Grafiek%20Autom%20bereik%20met%20Naa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ES DIT"/>
      <sheetName val="Blad1"/>
    </sheetNames>
    <sheetDataSet>
      <sheetData sheetId="0"/>
      <sheetData sheetId="1">
        <row r="1">
          <cell r="D1">
            <v>24</v>
          </cell>
        </row>
        <row r="2">
          <cell r="A2">
            <v>40182</v>
          </cell>
          <cell r="B2">
            <v>56.3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tekstenuitleg.nl/cursus-exce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tekstenuitleg.nl/" TargetMode="External"/><Relationship Id="rId4" Type="http://schemas.openxmlformats.org/officeDocument/2006/relationships/hyperlink" Target="mailto:redactie@computeridee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9"/>
  <sheetViews>
    <sheetView tabSelected="1" workbookViewId="0">
      <selection activeCell="D4" sqref="D4"/>
    </sheetView>
  </sheetViews>
  <sheetFormatPr defaultRowHeight="15"/>
  <cols>
    <col min="1" max="1" width="9.140625" style="1"/>
    <col min="2" max="2" width="0.85546875" style="1" customWidth="1"/>
    <col min="3" max="3" width="3.7109375" style="1" customWidth="1"/>
    <col min="4" max="4" width="67.5703125" style="1" bestFit="1" customWidth="1"/>
    <col min="5" max="5" width="3.7109375" style="1" customWidth="1"/>
    <col min="6" max="6" width="0.85546875" style="1" customWidth="1"/>
    <col min="7" max="257" width="9.140625" style="1"/>
    <col min="258" max="258" width="0.85546875" style="1" customWidth="1"/>
    <col min="259" max="259" width="3.7109375" style="1" customWidth="1"/>
    <col min="260" max="260" width="67.5703125" style="1" bestFit="1" customWidth="1"/>
    <col min="261" max="261" width="3.7109375" style="1" customWidth="1"/>
    <col min="262" max="262" width="0.85546875" style="1" customWidth="1"/>
    <col min="263" max="513" width="9.140625" style="1"/>
    <col min="514" max="514" width="0.85546875" style="1" customWidth="1"/>
    <col min="515" max="515" width="3.7109375" style="1" customWidth="1"/>
    <col min="516" max="516" width="67.5703125" style="1" bestFit="1" customWidth="1"/>
    <col min="517" max="517" width="3.7109375" style="1" customWidth="1"/>
    <col min="518" max="518" width="0.85546875" style="1" customWidth="1"/>
    <col min="519" max="769" width="9.140625" style="1"/>
    <col min="770" max="770" width="0.85546875" style="1" customWidth="1"/>
    <col min="771" max="771" width="3.7109375" style="1" customWidth="1"/>
    <col min="772" max="772" width="67.5703125" style="1" bestFit="1" customWidth="1"/>
    <col min="773" max="773" width="3.7109375" style="1" customWidth="1"/>
    <col min="774" max="774" width="0.85546875" style="1" customWidth="1"/>
    <col min="775" max="1025" width="9.140625" style="1"/>
    <col min="1026" max="1026" width="0.85546875" style="1" customWidth="1"/>
    <col min="1027" max="1027" width="3.7109375" style="1" customWidth="1"/>
    <col min="1028" max="1028" width="67.5703125" style="1" bestFit="1" customWidth="1"/>
    <col min="1029" max="1029" width="3.7109375" style="1" customWidth="1"/>
    <col min="1030" max="1030" width="0.85546875" style="1" customWidth="1"/>
    <col min="1031" max="1281" width="9.140625" style="1"/>
    <col min="1282" max="1282" width="0.85546875" style="1" customWidth="1"/>
    <col min="1283" max="1283" width="3.7109375" style="1" customWidth="1"/>
    <col min="1284" max="1284" width="67.5703125" style="1" bestFit="1" customWidth="1"/>
    <col min="1285" max="1285" width="3.7109375" style="1" customWidth="1"/>
    <col min="1286" max="1286" width="0.85546875" style="1" customWidth="1"/>
    <col min="1287" max="1537" width="9.140625" style="1"/>
    <col min="1538" max="1538" width="0.85546875" style="1" customWidth="1"/>
    <col min="1539" max="1539" width="3.7109375" style="1" customWidth="1"/>
    <col min="1540" max="1540" width="67.5703125" style="1" bestFit="1" customWidth="1"/>
    <col min="1541" max="1541" width="3.7109375" style="1" customWidth="1"/>
    <col min="1542" max="1542" width="0.85546875" style="1" customWidth="1"/>
    <col min="1543" max="1793" width="9.140625" style="1"/>
    <col min="1794" max="1794" width="0.85546875" style="1" customWidth="1"/>
    <col min="1795" max="1795" width="3.7109375" style="1" customWidth="1"/>
    <col min="1796" max="1796" width="67.5703125" style="1" bestFit="1" customWidth="1"/>
    <col min="1797" max="1797" width="3.7109375" style="1" customWidth="1"/>
    <col min="1798" max="1798" width="0.85546875" style="1" customWidth="1"/>
    <col min="1799" max="2049" width="9.140625" style="1"/>
    <col min="2050" max="2050" width="0.85546875" style="1" customWidth="1"/>
    <col min="2051" max="2051" width="3.7109375" style="1" customWidth="1"/>
    <col min="2052" max="2052" width="67.5703125" style="1" bestFit="1" customWidth="1"/>
    <col min="2053" max="2053" width="3.7109375" style="1" customWidth="1"/>
    <col min="2054" max="2054" width="0.85546875" style="1" customWidth="1"/>
    <col min="2055" max="2305" width="9.140625" style="1"/>
    <col min="2306" max="2306" width="0.85546875" style="1" customWidth="1"/>
    <col min="2307" max="2307" width="3.7109375" style="1" customWidth="1"/>
    <col min="2308" max="2308" width="67.5703125" style="1" bestFit="1" customWidth="1"/>
    <col min="2309" max="2309" width="3.7109375" style="1" customWidth="1"/>
    <col min="2310" max="2310" width="0.85546875" style="1" customWidth="1"/>
    <col min="2311" max="2561" width="9.140625" style="1"/>
    <col min="2562" max="2562" width="0.85546875" style="1" customWidth="1"/>
    <col min="2563" max="2563" width="3.7109375" style="1" customWidth="1"/>
    <col min="2564" max="2564" width="67.5703125" style="1" bestFit="1" customWidth="1"/>
    <col min="2565" max="2565" width="3.7109375" style="1" customWidth="1"/>
    <col min="2566" max="2566" width="0.85546875" style="1" customWidth="1"/>
    <col min="2567" max="2817" width="9.140625" style="1"/>
    <col min="2818" max="2818" width="0.85546875" style="1" customWidth="1"/>
    <col min="2819" max="2819" width="3.7109375" style="1" customWidth="1"/>
    <col min="2820" max="2820" width="67.5703125" style="1" bestFit="1" customWidth="1"/>
    <col min="2821" max="2821" width="3.7109375" style="1" customWidth="1"/>
    <col min="2822" max="2822" width="0.85546875" style="1" customWidth="1"/>
    <col min="2823" max="3073" width="9.140625" style="1"/>
    <col min="3074" max="3074" width="0.85546875" style="1" customWidth="1"/>
    <col min="3075" max="3075" width="3.7109375" style="1" customWidth="1"/>
    <col min="3076" max="3076" width="67.5703125" style="1" bestFit="1" customWidth="1"/>
    <col min="3077" max="3077" width="3.7109375" style="1" customWidth="1"/>
    <col min="3078" max="3078" width="0.85546875" style="1" customWidth="1"/>
    <col min="3079" max="3329" width="9.140625" style="1"/>
    <col min="3330" max="3330" width="0.85546875" style="1" customWidth="1"/>
    <col min="3331" max="3331" width="3.7109375" style="1" customWidth="1"/>
    <col min="3332" max="3332" width="67.5703125" style="1" bestFit="1" customWidth="1"/>
    <col min="3333" max="3333" width="3.7109375" style="1" customWidth="1"/>
    <col min="3334" max="3334" width="0.85546875" style="1" customWidth="1"/>
    <col min="3335" max="3585" width="9.140625" style="1"/>
    <col min="3586" max="3586" width="0.85546875" style="1" customWidth="1"/>
    <col min="3587" max="3587" width="3.7109375" style="1" customWidth="1"/>
    <col min="3588" max="3588" width="67.5703125" style="1" bestFit="1" customWidth="1"/>
    <col min="3589" max="3589" width="3.7109375" style="1" customWidth="1"/>
    <col min="3590" max="3590" width="0.85546875" style="1" customWidth="1"/>
    <col min="3591" max="3841" width="9.140625" style="1"/>
    <col min="3842" max="3842" width="0.85546875" style="1" customWidth="1"/>
    <col min="3843" max="3843" width="3.7109375" style="1" customWidth="1"/>
    <col min="3844" max="3844" width="67.5703125" style="1" bestFit="1" customWidth="1"/>
    <col min="3845" max="3845" width="3.7109375" style="1" customWidth="1"/>
    <col min="3846" max="3846" width="0.85546875" style="1" customWidth="1"/>
    <col min="3847" max="4097" width="9.140625" style="1"/>
    <col min="4098" max="4098" width="0.85546875" style="1" customWidth="1"/>
    <col min="4099" max="4099" width="3.7109375" style="1" customWidth="1"/>
    <col min="4100" max="4100" width="67.5703125" style="1" bestFit="1" customWidth="1"/>
    <col min="4101" max="4101" width="3.7109375" style="1" customWidth="1"/>
    <col min="4102" max="4102" width="0.85546875" style="1" customWidth="1"/>
    <col min="4103" max="4353" width="9.140625" style="1"/>
    <col min="4354" max="4354" width="0.85546875" style="1" customWidth="1"/>
    <col min="4355" max="4355" width="3.7109375" style="1" customWidth="1"/>
    <col min="4356" max="4356" width="67.5703125" style="1" bestFit="1" customWidth="1"/>
    <col min="4357" max="4357" width="3.7109375" style="1" customWidth="1"/>
    <col min="4358" max="4358" width="0.85546875" style="1" customWidth="1"/>
    <col min="4359" max="4609" width="9.140625" style="1"/>
    <col min="4610" max="4610" width="0.85546875" style="1" customWidth="1"/>
    <col min="4611" max="4611" width="3.7109375" style="1" customWidth="1"/>
    <col min="4612" max="4612" width="67.5703125" style="1" bestFit="1" customWidth="1"/>
    <col min="4613" max="4613" width="3.7109375" style="1" customWidth="1"/>
    <col min="4614" max="4614" width="0.85546875" style="1" customWidth="1"/>
    <col min="4615" max="4865" width="9.140625" style="1"/>
    <col min="4866" max="4866" width="0.85546875" style="1" customWidth="1"/>
    <col min="4867" max="4867" width="3.7109375" style="1" customWidth="1"/>
    <col min="4868" max="4868" width="67.5703125" style="1" bestFit="1" customWidth="1"/>
    <col min="4869" max="4869" width="3.7109375" style="1" customWidth="1"/>
    <col min="4870" max="4870" width="0.85546875" style="1" customWidth="1"/>
    <col min="4871" max="5121" width="9.140625" style="1"/>
    <col min="5122" max="5122" width="0.85546875" style="1" customWidth="1"/>
    <col min="5123" max="5123" width="3.7109375" style="1" customWidth="1"/>
    <col min="5124" max="5124" width="67.5703125" style="1" bestFit="1" customWidth="1"/>
    <col min="5125" max="5125" width="3.7109375" style="1" customWidth="1"/>
    <col min="5126" max="5126" width="0.85546875" style="1" customWidth="1"/>
    <col min="5127" max="5377" width="9.140625" style="1"/>
    <col min="5378" max="5378" width="0.85546875" style="1" customWidth="1"/>
    <col min="5379" max="5379" width="3.7109375" style="1" customWidth="1"/>
    <col min="5380" max="5380" width="67.5703125" style="1" bestFit="1" customWidth="1"/>
    <col min="5381" max="5381" width="3.7109375" style="1" customWidth="1"/>
    <col min="5382" max="5382" width="0.85546875" style="1" customWidth="1"/>
    <col min="5383" max="5633" width="9.140625" style="1"/>
    <col min="5634" max="5634" width="0.85546875" style="1" customWidth="1"/>
    <col min="5635" max="5635" width="3.7109375" style="1" customWidth="1"/>
    <col min="5636" max="5636" width="67.5703125" style="1" bestFit="1" customWidth="1"/>
    <col min="5637" max="5637" width="3.7109375" style="1" customWidth="1"/>
    <col min="5638" max="5638" width="0.85546875" style="1" customWidth="1"/>
    <col min="5639" max="5889" width="9.140625" style="1"/>
    <col min="5890" max="5890" width="0.85546875" style="1" customWidth="1"/>
    <col min="5891" max="5891" width="3.7109375" style="1" customWidth="1"/>
    <col min="5892" max="5892" width="67.5703125" style="1" bestFit="1" customWidth="1"/>
    <col min="5893" max="5893" width="3.7109375" style="1" customWidth="1"/>
    <col min="5894" max="5894" width="0.85546875" style="1" customWidth="1"/>
    <col min="5895" max="6145" width="9.140625" style="1"/>
    <col min="6146" max="6146" width="0.85546875" style="1" customWidth="1"/>
    <col min="6147" max="6147" width="3.7109375" style="1" customWidth="1"/>
    <col min="6148" max="6148" width="67.5703125" style="1" bestFit="1" customWidth="1"/>
    <col min="6149" max="6149" width="3.7109375" style="1" customWidth="1"/>
    <col min="6150" max="6150" width="0.85546875" style="1" customWidth="1"/>
    <col min="6151" max="6401" width="9.140625" style="1"/>
    <col min="6402" max="6402" width="0.85546875" style="1" customWidth="1"/>
    <col min="6403" max="6403" width="3.7109375" style="1" customWidth="1"/>
    <col min="6404" max="6404" width="67.5703125" style="1" bestFit="1" customWidth="1"/>
    <col min="6405" max="6405" width="3.7109375" style="1" customWidth="1"/>
    <col min="6406" max="6406" width="0.85546875" style="1" customWidth="1"/>
    <col min="6407" max="6657" width="9.140625" style="1"/>
    <col min="6658" max="6658" width="0.85546875" style="1" customWidth="1"/>
    <col min="6659" max="6659" width="3.7109375" style="1" customWidth="1"/>
    <col min="6660" max="6660" width="67.5703125" style="1" bestFit="1" customWidth="1"/>
    <col min="6661" max="6661" width="3.7109375" style="1" customWidth="1"/>
    <col min="6662" max="6662" width="0.85546875" style="1" customWidth="1"/>
    <col min="6663" max="6913" width="9.140625" style="1"/>
    <col min="6914" max="6914" width="0.85546875" style="1" customWidth="1"/>
    <col min="6915" max="6915" width="3.7109375" style="1" customWidth="1"/>
    <col min="6916" max="6916" width="67.5703125" style="1" bestFit="1" customWidth="1"/>
    <col min="6917" max="6917" width="3.7109375" style="1" customWidth="1"/>
    <col min="6918" max="6918" width="0.85546875" style="1" customWidth="1"/>
    <col min="6919" max="7169" width="9.140625" style="1"/>
    <col min="7170" max="7170" width="0.85546875" style="1" customWidth="1"/>
    <col min="7171" max="7171" width="3.7109375" style="1" customWidth="1"/>
    <col min="7172" max="7172" width="67.5703125" style="1" bestFit="1" customWidth="1"/>
    <col min="7173" max="7173" width="3.7109375" style="1" customWidth="1"/>
    <col min="7174" max="7174" width="0.85546875" style="1" customWidth="1"/>
    <col min="7175" max="7425" width="9.140625" style="1"/>
    <col min="7426" max="7426" width="0.85546875" style="1" customWidth="1"/>
    <col min="7427" max="7427" width="3.7109375" style="1" customWidth="1"/>
    <col min="7428" max="7428" width="67.5703125" style="1" bestFit="1" customWidth="1"/>
    <col min="7429" max="7429" width="3.7109375" style="1" customWidth="1"/>
    <col min="7430" max="7430" width="0.85546875" style="1" customWidth="1"/>
    <col min="7431" max="7681" width="9.140625" style="1"/>
    <col min="7682" max="7682" width="0.85546875" style="1" customWidth="1"/>
    <col min="7683" max="7683" width="3.7109375" style="1" customWidth="1"/>
    <col min="7684" max="7684" width="67.5703125" style="1" bestFit="1" customWidth="1"/>
    <col min="7685" max="7685" width="3.7109375" style="1" customWidth="1"/>
    <col min="7686" max="7686" width="0.85546875" style="1" customWidth="1"/>
    <col min="7687" max="7937" width="9.140625" style="1"/>
    <col min="7938" max="7938" width="0.85546875" style="1" customWidth="1"/>
    <col min="7939" max="7939" width="3.7109375" style="1" customWidth="1"/>
    <col min="7940" max="7940" width="67.5703125" style="1" bestFit="1" customWidth="1"/>
    <col min="7941" max="7941" width="3.7109375" style="1" customWidth="1"/>
    <col min="7942" max="7942" width="0.85546875" style="1" customWidth="1"/>
    <col min="7943" max="8193" width="9.140625" style="1"/>
    <col min="8194" max="8194" width="0.85546875" style="1" customWidth="1"/>
    <col min="8195" max="8195" width="3.7109375" style="1" customWidth="1"/>
    <col min="8196" max="8196" width="67.5703125" style="1" bestFit="1" customWidth="1"/>
    <col min="8197" max="8197" width="3.7109375" style="1" customWidth="1"/>
    <col min="8198" max="8198" width="0.85546875" style="1" customWidth="1"/>
    <col min="8199" max="8449" width="9.140625" style="1"/>
    <col min="8450" max="8450" width="0.85546875" style="1" customWidth="1"/>
    <col min="8451" max="8451" width="3.7109375" style="1" customWidth="1"/>
    <col min="8452" max="8452" width="67.5703125" style="1" bestFit="1" customWidth="1"/>
    <col min="8453" max="8453" width="3.7109375" style="1" customWidth="1"/>
    <col min="8454" max="8454" width="0.85546875" style="1" customWidth="1"/>
    <col min="8455" max="8705" width="9.140625" style="1"/>
    <col min="8706" max="8706" width="0.85546875" style="1" customWidth="1"/>
    <col min="8707" max="8707" width="3.7109375" style="1" customWidth="1"/>
    <col min="8708" max="8708" width="67.5703125" style="1" bestFit="1" customWidth="1"/>
    <col min="8709" max="8709" width="3.7109375" style="1" customWidth="1"/>
    <col min="8710" max="8710" width="0.85546875" style="1" customWidth="1"/>
    <col min="8711" max="8961" width="9.140625" style="1"/>
    <col min="8962" max="8962" width="0.85546875" style="1" customWidth="1"/>
    <col min="8963" max="8963" width="3.7109375" style="1" customWidth="1"/>
    <col min="8964" max="8964" width="67.5703125" style="1" bestFit="1" customWidth="1"/>
    <col min="8965" max="8965" width="3.7109375" style="1" customWidth="1"/>
    <col min="8966" max="8966" width="0.85546875" style="1" customWidth="1"/>
    <col min="8967" max="9217" width="9.140625" style="1"/>
    <col min="9218" max="9218" width="0.85546875" style="1" customWidth="1"/>
    <col min="9219" max="9219" width="3.7109375" style="1" customWidth="1"/>
    <col min="9220" max="9220" width="67.5703125" style="1" bestFit="1" customWidth="1"/>
    <col min="9221" max="9221" width="3.7109375" style="1" customWidth="1"/>
    <col min="9222" max="9222" width="0.85546875" style="1" customWidth="1"/>
    <col min="9223" max="9473" width="9.140625" style="1"/>
    <col min="9474" max="9474" width="0.85546875" style="1" customWidth="1"/>
    <col min="9475" max="9475" width="3.7109375" style="1" customWidth="1"/>
    <col min="9476" max="9476" width="67.5703125" style="1" bestFit="1" customWidth="1"/>
    <col min="9477" max="9477" width="3.7109375" style="1" customWidth="1"/>
    <col min="9478" max="9478" width="0.85546875" style="1" customWidth="1"/>
    <col min="9479" max="9729" width="9.140625" style="1"/>
    <col min="9730" max="9730" width="0.85546875" style="1" customWidth="1"/>
    <col min="9731" max="9731" width="3.7109375" style="1" customWidth="1"/>
    <col min="9732" max="9732" width="67.5703125" style="1" bestFit="1" customWidth="1"/>
    <col min="9733" max="9733" width="3.7109375" style="1" customWidth="1"/>
    <col min="9734" max="9734" width="0.85546875" style="1" customWidth="1"/>
    <col min="9735" max="9985" width="9.140625" style="1"/>
    <col min="9986" max="9986" width="0.85546875" style="1" customWidth="1"/>
    <col min="9987" max="9987" width="3.7109375" style="1" customWidth="1"/>
    <col min="9988" max="9988" width="67.5703125" style="1" bestFit="1" customWidth="1"/>
    <col min="9989" max="9989" width="3.7109375" style="1" customWidth="1"/>
    <col min="9990" max="9990" width="0.85546875" style="1" customWidth="1"/>
    <col min="9991" max="10241" width="9.140625" style="1"/>
    <col min="10242" max="10242" width="0.85546875" style="1" customWidth="1"/>
    <col min="10243" max="10243" width="3.7109375" style="1" customWidth="1"/>
    <col min="10244" max="10244" width="67.5703125" style="1" bestFit="1" customWidth="1"/>
    <col min="10245" max="10245" width="3.7109375" style="1" customWidth="1"/>
    <col min="10246" max="10246" width="0.85546875" style="1" customWidth="1"/>
    <col min="10247" max="10497" width="9.140625" style="1"/>
    <col min="10498" max="10498" width="0.85546875" style="1" customWidth="1"/>
    <col min="10499" max="10499" width="3.7109375" style="1" customWidth="1"/>
    <col min="10500" max="10500" width="67.5703125" style="1" bestFit="1" customWidth="1"/>
    <col min="10501" max="10501" width="3.7109375" style="1" customWidth="1"/>
    <col min="10502" max="10502" width="0.85546875" style="1" customWidth="1"/>
    <col min="10503" max="10753" width="9.140625" style="1"/>
    <col min="10754" max="10754" width="0.85546875" style="1" customWidth="1"/>
    <col min="10755" max="10755" width="3.7109375" style="1" customWidth="1"/>
    <col min="10756" max="10756" width="67.5703125" style="1" bestFit="1" customWidth="1"/>
    <col min="10757" max="10757" width="3.7109375" style="1" customWidth="1"/>
    <col min="10758" max="10758" width="0.85546875" style="1" customWidth="1"/>
    <col min="10759" max="11009" width="9.140625" style="1"/>
    <col min="11010" max="11010" width="0.85546875" style="1" customWidth="1"/>
    <col min="11011" max="11011" width="3.7109375" style="1" customWidth="1"/>
    <col min="11012" max="11012" width="67.5703125" style="1" bestFit="1" customWidth="1"/>
    <col min="11013" max="11013" width="3.7109375" style="1" customWidth="1"/>
    <col min="11014" max="11014" width="0.85546875" style="1" customWidth="1"/>
    <col min="11015" max="11265" width="9.140625" style="1"/>
    <col min="11266" max="11266" width="0.85546875" style="1" customWidth="1"/>
    <col min="11267" max="11267" width="3.7109375" style="1" customWidth="1"/>
    <col min="11268" max="11268" width="67.5703125" style="1" bestFit="1" customWidth="1"/>
    <col min="11269" max="11269" width="3.7109375" style="1" customWidth="1"/>
    <col min="11270" max="11270" width="0.85546875" style="1" customWidth="1"/>
    <col min="11271" max="11521" width="9.140625" style="1"/>
    <col min="11522" max="11522" width="0.85546875" style="1" customWidth="1"/>
    <col min="11523" max="11523" width="3.7109375" style="1" customWidth="1"/>
    <col min="11524" max="11524" width="67.5703125" style="1" bestFit="1" customWidth="1"/>
    <col min="11525" max="11525" width="3.7109375" style="1" customWidth="1"/>
    <col min="11526" max="11526" width="0.85546875" style="1" customWidth="1"/>
    <col min="11527" max="11777" width="9.140625" style="1"/>
    <col min="11778" max="11778" width="0.85546875" style="1" customWidth="1"/>
    <col min="11779" max="11779" width="3.7109375" style="1" customWidth="1"/>
    <col min="11780" max="11780" width="67.5703125" style="1" bestFit="1" customWidth="1"/>
    <col min="11781" max="11781" width="3.7109375" style="1" customWidth="1"/>
    <col min="11782" max="11782" width="0.85546875" style="1" customWidth="1"/>
    <col min="11783" max="12033" width="9.140625" style="1"/>
    <col min="12034" max="12034" width="0.85546875" style="1" customWidth="1"/>
    <col min="12035" max="12035" width="3.7109375" style="1" customWidth="1"/>
    <col min="12036" max="12036" width="67.5703125" style="1" bestFit="1" customWidth="1"/>
    <col min="12037" max="12037" width="3.7109375" style="1" customWidth="1"/>
    <col min="12038" max="12038" width="0.85546875" style="1" customWidth="1"/>
    <col min="12039" max="12289" width="9.140625" style="1"/>
    <col min="12290" max="12290" width="0.85546875" style="1" customWidth="1"/>
    <col min="12291" max="12291" width="3.7109375" style="1" customWidth="1"/>
    <col min="12292" max="12292" width="67.5703125" style="1" bestFit="1" customWidth="1"/>
    <col min="12293" max="12293" width="3.7109375" style="1" customWidth="1"/>
    <col min="12294" max="12294" width="0.85546875" style="1" customWidth="1"/>
    <col min="12295" max="12545" width="9.140625" style="1"/>
    <col min="12546" max="12546" width="0.85546875" style="1" customWidth="1"/>
    <col min="12547" max="12547" width="3.7109375" style="1" customWidth="1"/>
    <col min="12548" max="12548" width="67.5703125" style="1" bestFit="1" customWidth="1"/>
    <col min="12549" max="12549" width="3.7109375" style="1" customWidth="1"/>
    <col min="12550" max="12550" width="0.85546875" style="1" customWidth="1"/>
    <col min="12551" max="12801" width="9.140625" style="1"/>
    <col min="12802" max="12802" width="0.85546875" style="1" customWidth="1"/>
    <col min="12803" max="12803" width="3.7109375" style="1" customWidth="1"/>
    <col min="12804" max="12804" width="67.5703125" style="1" bestFit="1" customWidth="1"/>
    <col min="12805" max="12805" width="3.7109375" style="1" customWidth="1"/>
    <col min="12806" max="12806" width="0.85546875" style="1" customWidth="1"/>
    <col min="12807" max="13057" width="9.140625" style="1"/>
    <col min="13058" max="13058" width="0.85546875" style="1" customWidth="1"/>
    <col min="13059" max="13059" width="3.7109375" style="1" customWidth="1"/>
    <col min="13060" max="13060" width="67.5703125" style="1" bestFit="1" customWidth="1"/>
    <col min="13061" max="13061" width="3.7109375" style="1" customWidth="1"/>
    <col min="13062" max="13062" width="0.85546875" style="1" customWidth="1"/>
    <col min="13063" max="13313" width="9.140625" style="1"/>
    <col min="13314" max="13314" width="0.85546875" style="1" customWidth="1"/>
    <col min="13315" max="13315" width="3.7109375" style="1" customWidth="1"/>
    <col min="13316" max="13316" width="67.5703125" style="1" bestFit="1" customWidth="1"/>
    <col min="13317" max="13317" width="3.7109375" style="1" customWidth="1"/>
    <col min="13318" max="13318" width="0.85546875" style="1" customWidth="1"/>
    <col min="13319" max="13569" width="9.140625" style="1"/>
    <col min="13570" max="13570" width="0.85546875" style="1" customWidth="1"/>
    <col min="13571" max="13571" width="3.7109375" style="1" customWidth="1"/>
    <col min="13572" max="13572" width="67.5703125" style="1" bestFit="1" customWidth="1"/>
    <col min="13573" max="13573" width="3.7109375" style="1" customWidth="1"/>
    <col min="13574" max="13574" width="0.85546875" style="1" customWidth="1"/>
    <col min="13575" max="13825" width="9.140625" style="1"/>
    <col min="13826" max="13826" width="0.85546875" style="1" customWidth="1"/>
    <col min="13827" max="13827" width="3.7109375" style="1" customWidth="1"/>
    <col min="13828" max="13828" width="67.5703125" style="1" bestFit="1" customWidth="1"/>
    <col min="13829" max="13829" width="3.7109375" style="1" customWidth="1"/>
    <col min="13830" max="13830" width="0.85546875" style="1" customWidth="1"/>
    <col min="13831" max="14081" width="9.140625" style="1"/>
    <col min="14082" max="14082" width="0.85546875" style="1" customWidth="1"/>
    <col min="14083" max="14083" width="3.7109375" style="1" customWidth="1"/>
    <col min="14084" max="14084" width="67.5703125" style="1" bestFit="1" customWidth="1"/>
    <col min="14085" max="14085" width="3.7109375" style="1" customWidth="1"/>
    <col min="14086" max="14086" width="0.85546875" style="1" customWidth="1"/>
    <col min="14087" max="14337" width="9.140625" style="1"/>
    <col min="14338" max="14338" width="0.85546875" style="1" customWidth="1"/>
    <col min="14339" max="14339" width="3.7109375" style="1" customWidth="1"/>
    <col min="14340" max="14340" width="67.5703125" style="1" bestFit="1" customWidth="1"/>
    <col min="14341" max="14341" width="3.7109375" style="1" customWidth="1"/>
    <col min="14342" max="14342" width="0.85546875" style="1" customWidth="1"/>
    <col min="14343" max="14593" width="9.140625" style="1"/>
    <col min="14594" max="14594" width="0.85546875" style="1" customWidth="1"/>
    <col min="14595" max="14595" width="3.7109375" style="1" customWidth="1"/>
    <col min="14596" max="14596" width="67.5703125" style="1" bestFit="1" customWidth="1"/>
    <col min="14597" max="14597" width="3.7109375" style="1" customWidth="1"/>
    <col min="14598" max="14598" width="0.85546875" style="1" customWidth="1"/>
    <col min="14599" max="14849" width="9.140625" style="1"/>
    <col min="14850" max="14850" width="0.85546875" style="1" customWidth="1"/>
    <col min="14851" max="14851" width="3.7109375" style="1" customWidth="1"/>
    <col min="14852" max="14852" width="67.5703125" style="1" bestFit="1" customWidth="1"/>
    <col min="14853" max="14853" width="3.7109375" style="1" customWidth="1"/>
    <col min="14854" max="14854" width="0.85546875" style="1" customWidth="1"/>
    <col min="14855" max="15105" width="9.140625" style="1"/>
    <col min="15106" max="15106" width="0.85546875" style="1" customWidth="1"/>
    <col min="15107" max="15107" width="3.7109375" style="1" customWidth="1"/>
    <col min="15108" max="15108" width="67.5703125" style="1" bestFit="1" customWidth="1"/>
    <col min="15109" max="15109" width="3.7109375" style="1" customWidth="1"/>
    <col min="15110" max="15110" width="0.85546875" style="1" customWidth="1"/>
    <col min="15111" max="15361" width="9.140625" style="1"/>
    <col min="15362" max="15362" width="0.85546875" style="1" customWidth="1"/>
    <col min="15363" max="15363" width="3.7109375" style="1" customWidth="1"/>
    <col min="15364" max="15364" width="67.5703125" style="1" bestFit="1" customWidth="1"/>
    <col min="15365" max="15365" width="3.7109375" style="1" customWidth="1"/>
    <col min="15366" max="15366" width="0.85546875" style="1" customWidth="1"/>
    <col min="15367" max="15617" width="9.140625" style="1"/>
    <col min="15618" max="15618" width="0.85546875" style="1" customWidth="1"/>
    <col min="15619" max="15619" width="3.7109375" style="1" customWidth="1"/>
    <col min="15620" max="15620" width="67.5703125" style="1" bestFit="1" customWidth="1"/>
    <col min="15621" max="15621" width="3.7109375" style="1" customWidth="1"/>
    <col min="15622" max="15622" width="0.85546875" style="1" customWidth="1"/>
    <col min="15623" max="15873" width="9.140625" style="1"/>
    <col min="15874" max="15874" width="0.85546875" style="1" customWidth="1"/>
    <col min="15875" max="15875" width="3.7109375" style="1" customWidth="1"/>
    <col min="15876" max="15876" width="67.5703125" style="1" bestFit="1" customWidth="1"/>
    <col min="15877" max="15877" width="3.7109375" style="1" customWidth="1"/>
    <col min="15878" max="15878" width="0.85546875" style="1" customWidth="1"/>
    <col min="15879" max="16129" width="9.140625" style="1"/>
    <col min="16130" max="16130" width="0.85546875" style="1" customWidth="1"/>
    <col min="16131" max="16131" width="3.7109375" style="1" customWidth="1"/>
    <col min="16132" max="16132" width="67.5703125" style="1" bestFit="1" customWidth="1"/>
    <col min="16133" max="16133" width="3.7109375" style="1" customWidth="1"/>
    <col min="16134" max="16134" width="0.85546875" style="1" customWidth="1"/>
    <col min="16135" max="16384" width="9.140625" style="1"/>
  </cols>
  <sheetData>
    <row r="2" spans="2:13" ht="3.95" customHeight="1">
      <c r="B2" s="45"/>
      <c r="C2" s="46"/>
      <c r="D2" s="46"/>
      <c r="E2" s="46"/>
      <c r="F2" s="47"/>
    </row>
    <row r="3" spans="2:13">
      <c r="B3" s="14"/>
      <c r="C3" s="48"/>
      <c r="D3" s="49"/>
      <c r="E3" s="50"/>
      <c r="F3" s="15"/>
    </row>
    <row r="4" spans="2:13" ht="15.75" thickBot="1">
      <c r="B4" s="16"/>
      <c r="C4" s="17"/>
      <c r="D4" s="2" t="s">
        <v>0</v>
      </c>
      <c r="E4" s="18"/>
      <c r="F4" s="19"/>
      <c r="G4" s="3"/>
      <c r="H4" s="97" t="s">
        <v>37</v>
      </c>
      <c r="I4" s="98"/>
      <c r="J4" s="98"/>
      <c r="K4" s="98"/>
      <c r="L4" s="98"/>
      <c r="M4" s="3"/>
    </row>
    <row r="5" spans="2:13">
      <c r="B5" s="14"/>
      <c r="C5" s="20"/>
      <c r="D5" s="4"/>
      <c r="E5" s="21"/>
      <c r="F5" s="15"/>
    </row>
    <row r="6" spans="2:13">
      <c r="B6" s="14"/>
      <c r="C6" s="20"/>
      <c r="D6" s="5" t="s">
        <v>29</v>
      </c>
      <c r="E6" s="21"/>
      <c r="F6" s="15"/>
    </row>
    <row r="7" spans="2:13">
      <c r="B7" s="14"/>
      <c r="C7" s="20"/>
      <c r="D7" s="5" t="s">
        <v>30</v>
      </c>
      <c r="E7" s="21"/>
      <c r="F7" s="15"/>
    </row>
    <row r="8" spans="2:13">
      <c r="B8" s="14"/>
      <c r="C8" s="20"/>
      <c r="D8" s="4"/>
      <c r="E8" s="21"/>
      <c r="F8" s="15"/>
    </row>
    <row r="9" spans="2:13">
      <c r="B9" s="14"/>
      <c r="C9" s="20"/>
      <c r="D9" s="5" t="s">
        <v>31</v>
      </c>
      <c r="E9" s="21"/>
      <c r="F9" s="15"/>
    </row>
    <row r="10" spans="2:13">
      <c r="B10" s="14"/>
      <c r="C10" s="20"/>
      <c r="D10" s="5" t="s">
        <v>32</v>
      </c>
      <c r="E10" s="21"/>
      <c r="F10" s="15"/>
    </row>
    <row r="11" spans="2:13">
      <c r="B11" s="14"/>
      <c r="C11" s="20"/>
      <c r="D11" s="4" t="s">
        <v>1</v>
      </c>
      <c r="E11" s="21"/>
      <c r="F11" s="15"/>
    </row>
    <row r="12" spans="2:13">
      <c r="B12" s="14"/>
      <c r="C12" s="20"/>
      <c r="D12" s="4" t="s">
        <v>2</v>
      </c>
      <c r="E12" s="21"/>
      <c r="F12" s="15"/>
    </row>
    <row r="13" spans="2:13">
      <c r="B13" s="14"/>
      <c r="C13" s="20"/>
      <c r="D13" s="4" t="s">
        <v>3</v>
      </c>
      <c r="E13" s="21"/>
      <c r="F13" s="15"/>
    </row>
    <row r="14" spans="2:13">
      <c r="B14" s="14"/>
      <c r="C14" s="20"/>
      <c r="D14" s="4" t="s">
        <v>4</v>
      </c>
      <c r="E14" s="21"/>
      <c r="F14" s="15"/>
      <c r="G14" s="6"/>
    </row>
    <row r="15" spans="2:13">
      <c r="B15" s="14"/>
      <c r="C15" s="20"/>
      <c r="D15" s="4"/>
      <c r="E15" s="21"/>
      <c r="F15" s="15"/>
      <c r="G15" s="6"/>
    </row>
    <row r="16" spans="2:13">
      <c r="B16" s="14"/>
      <c r="C16" s="20"/>
      <c r="D16" s="4" t="s">
        <v>5</v>
      </c>
      <c r="E16" s="21"/>
      <c r="F16" s="15"/>
      <c r="G16" s="6"/>
    </row>
    <row r="17" spans="2:12">
      <c r="B17" s="14"/>
      <c r="C17" s="20"/>
      <c r="D17" s="4" t="s">
        <v>6</v>
      </c>
      <c r="E17" s="21"/>
      <c r="F17" s="15"/>
      <c r="G17" s="6"/>
    </row>
    <row r="18" spans="2:12">
      <c r="B18" s="14"/>
      <c r="C18" s="20"/>
      <c r="D18" s="4" t="s">
        <v>7</v>
      </c>
      <c r="E18" s="21"/>
      <c r="F18" s="15"/>
      <c r="G18" s="6"/>
    </row>
    <row r="19" spans="2:12">
      <c r="B19" s="14"/>
      <c r="C19" s="20"/>
      <c r="D19" s="4" t="s">
        <v>33</v>
      </c>
      <c r="E19" s="21"/>
      <c r="F19" s="15"/>
      <c r="G19" s="6"/>
      <c r="H19" s="97" t="s">
        <v>36</v>
      </c>
      <c r="I19" s="98"/>
      <c r="J19" s="98"/>
      <c r="K19" s="98"/>
      <c r="L19" s="98"/>
    </row>
    <row r="20" spans="2:12">
      <c r="B20" s="14"/>
      <c r="C20" s="20"/>
      <c r="D20" s="7" t="s">
        <v>8</v>
      </c>
      <c r="E20" s="21"/>
      <c r="F20" s="15"/>
      <c r="G20" s="6"/>
    </row>
    <row r="21" spans="2:12">
      <c r="B21" s="14"/>
      <c r="C21" s="20"/>
      <c r="D21" s="4"/>
      <c r="E21" s="21"/>
      <c r="F21" s="15"/>
      <c r="G21" s="6"/>
    </row>
    <row r="22" spans="2:12">
      <c r="B22" s="14"/>
      <c r="C22" s="20"/>
      <c r="D22" s="4" t="s">
        <v>34</v>
      </c>
      <c r="E22" s="21"/>
      <c r="F22" s="15"/>
      <c r="G22" s="6"/>
    </row>
    <row r="23" spans="2:12">
      <c r="B23" s="14"/>
      <c r="C23" s="20"/>
      <c r="D23" s="51" t="s">
        <v>35</v>
      </c>
      <c r="E23" s="21"/>
      <c r="F23" s="15"/>
      <c r="G23" s="6"/>
    </row>
    <row r="24" spans="2:12">
      <c r="B24" s="14"/>
      <c r="C24" s="20"/>
      <c r="D24" s="5"/>
      <c r="E24" s="21"/>
      <c r="F24" s="15"/>
      <c r="G24" s="6"/>
    </row>
    <row r="25" spans="2:12">
      <c r="B25" s="14"/>
      <c r="C25" s="20"/>
      <c r="D25" s="8"/>
      <c r="E25" s="21"/>
      <c r="F25" s="15"/>
      <c r="G25" s="6"/>
    </row>
    <row r="26" spans="2:12">
      <c r="B26" s="14"/>
      <c r="C26" s="20"/>
      <c r="D26" s="9" t="s">
        <v>9</v>
      </c>
      <c r="E26" s="21"/>
      <c r="F26" s="15"/>
      <c r="G26" s="6"/>
    </row>
    <row r="27" spans="2:12">
      <c r="B27" s="14"/>
      <c r="C27" s="20"/>
      <c r="D27" s="9" t="s">
        <v>10</v>
      </c>
      <c r="E27" s="21"/>
      <c r="F27" s="15"/>
      <c r="G27" s="6"/>
    </row>
    <row r="28" spans="2:12">
      <c r="B28" s="14"/>
      <c r="C28" s="20"/>
      <c r="D28" s="10" t="s">
        <v>11</v>
      </c>
      <c r="E28" s="21"/>
      <c r="F28" s="15"/>
      <c r="G28" s="6"/>
    </row>
    <row r="29" spans="2:12">
      <c r="B29" s="14"/>
      <c r="C29" s="20"/>
      <c r="D29" s="9" t="s">
        <v>12</v>
      </c>
      <c r="E29" s="21"/>
      <c r="F29" s="15"/>
      <c r="G29" s="6"/>
    </row>
    <row r="30" spans="2:12" ht="15.75" thickBot="1">
      <c r="B30" s="14"/>
      <c r="C30" s="20"/>
      <c r="D30" s="11"/>
      <c r="E30" s="21"/>
      <c r="F30" s="15"/>
      <c r="G30" s="6"/>
    </row>
    <row r="31" spans="2:12">
      <c r="B31" s="14"/>
      <c r="C31" s="20"/>
      <c r="D31" s="5"/>
      <c r="E31" s="21"/>
      <c r="F31" s="15"/>
      <c r="G31" s="6"/>
    </row>
    <row r="32" spans="2:12">
      <c r="B32" s="14"/>
      <c r="C32" s="20"/>
      <c r="D32" s="13" t="s">
        <v>14</v>
      </c>
      <c r="E32" s="21"/>
      <c r="F32" s="15"/>
      <c r="G32" s="6"/>
    </row>
    <row r="33" spans="2:7">
      <c r="B33" s="14"/>
      <c r="C33" s="20"/>
      <c r="D33" s="4"/>
      <c r="E33" s="21"/>
      <c r="F33" s="15"/>
      <c r="G33" s="6"/>
    </row>
    <row r="34" spans="2:7">
      <c r="B34" s="14"/>
      <c r="C34" s="20"/>
      <c r="D34" s="12" t="s">
        <v>13</v>
      </c>
      <c r="E34" s="21"/>
      <c r="F34" s="15"/>
      <c r="G34" s="6"/>
    </row>
    <row r="35" spans="2:7">
      <c r="B35" s="14"/>
      <c r="C35" s="22"/>
      <c r="D35" s="23"/>
      <c r="E35" s="24"/>
      <c r="F35" s="15"/>
    </row>
    <row r="36" spans="2:7" ht="3.95" customHeight="1">
      <c r="B36" s="25"/>
      <c r="C36" s="26"/>
      <c r="D36" s="26"/>
      <c r="E36" s="26"/>
      <c r="F36" s="27"/>
    </row>
    <row r="37" spans="2:7">
      <c r="G37" s="6"/>
    </row>
    <row r="38" spans="2:7">
      <c r="G38" s="6"/>
    </row>
    <row r="39" spans="2:7">
      <c r="G39" s="6"/>
    </row>
  </sheetData>
  <mergeCells count="2">
    <mergeCell ref="H19:L19"/>
    <mergeCell ref="H4:L4"/>
  </mergeCells>
  <hyperlinks>
    <hyperlink ref="D34" r:id="rId1"/>
    <hyperlink ref="D20" r:id="rId2" display="* plaats daarbij een link naar www.exceltekstenuitleg.nl "/>
    <hyperlink ref="D28" r:id="rId3" display="Huur mij in voor een cursus op uw bedrijf!"/>
    <hyperlink ref="D23" r:id="rId4"/>
    <hyperlink ref="H19" location="AANGIFTE!D1" display="naar de Aangifte &gt;&gt;"/>
    <hyperlink ref="H19:L19" r:id="rId5" display="naar de website &gt;&gt;"/>
    <hyperlink ref="H4" location="AANGIFTE!D1" display="naar de Aangifte &gt;&gt;"/>
    <hyperlink ref="H4:L4" location="Elektriciteit!B4" display="naar het schema &gt;&gt;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4" sqref="I4"/>
    </sheetView>
  </sheetViews>
  <sheetFormatPr defaultRowHeight="15"/>
  <cols>
    <col min="1" max="1" width="8.5703125" style="59" bestFit="1" customWidth="1"/>
    <col min="2" max="2" width="10.140625" style="59" bestFit="1" customWidth="1"/>
    <col min="3" max="4" width="5.5703125" style="60" customWidth="1"/>
    <col min="5" max="5" width="8.42578125" style="76" bestFit="1" customWidth="1"/>
    <col min="6" max="7" width="5.5703125" style="60" customWidth="1"/>
    <col min="8" max="8" width="11.5703125" style="59" bestFit="1" customWidth="1"/>
    <col min="9" max="9" width="11.28515625" style="60" bestFit="1" customWidth="1"/>
    <col min="10" max="10" width="10" style="59" bestFit="1" customWidth="1"/>
    <col min="11" max="11" width="8.42578125" style="61" bestFit="1" customWidth="1"/>
    <col min="12" max="12" width="1.7109375" style="62" customWidth="1"/>
    <col min="13" max="13" width="10.5703125" style="62" bestFit="1" customWidth="1"/>
    <col min="14" max="14" width="8.42578125" style="62" bestFit="1" customWidth="1"/>
    <col min="15" max="15" width="14" style="62" bestFit="1" customWidth="1"/>
    <col min="16" max="16" width="1.7109375" style="62" customWidth="1"/>
    <col min="17" max="17" width="10.5703125" style="63" bestFit="1" customWidth="1"/>
    <col min="18" max="18" width="8.42578125" style="64" bestFit="1" customWidth="1"/>
    <col min="19" max="19" width="14" style="61" bestFit="1" customWidth="1"/>
    <col min="20" max="20" width="1.7109375" style="65" customWidth="1"/>
    <col min="21" max="22" width="11.7109375" style="65" customWidth="1"/>
    <col min="23" max="23" width="6.42578125" style="65" customWidth="1"/>
    <col min="24" max="25" width="11.7109375" style="65" customWidth="1"/>
    <col min="26" max="26" width="1.7109375" style="65" customWidth="1"/>
    <col min="27" max="27" width="8.85546875" style="65" bestFit="1" customWidth="1"/>
    <col min="28" max="28" width="25.7109375" style="65" bestFit="1" customWidth="1"/>
    <col min="29" max="16384" width="9.140625" style="65"/>
  </cols>
  <sheetData>
    <row r="1" spans="1:28">
      <c r="A1" s="52"/>
      <c r="B1" s="53"/>
      <c r="C1" s="115" t="s">
        <v>26</v>
      </c>
      <c r="D1" s="115"/>
      <c r="E1" s="116"/>
      <c r="F1" s="112" t="s">
        <v>19</v>
      </c>
      <c r="G1" s="113"/>
      <c r="H1" s="113"/>
      <c r="I1" s="113"/>
      <c r="J1" s="113"/>
      <c r="K1" s="114"/>
      <c r="L1" s="66"/>
      <c r="M1" s="120" t="s">
        <v>25</v>
      </c>
      <c r="N1" s="121"/>
      <c r="O1" s="122"/>
      <c r="P1" s="66"/>
      <c r="Q1" s="107" t="s">
        <v>21</v>
      </c>
      <c r="R1" s="108"/>
      <c r="S1" s="109"/>
      <c r="U1" s="68"/>
      <c r="V1" s="69"/>
      <c r="W1" s="70" t="s">
        <v>24</v>
      </c>
      <c r="X1" s="71"/>
      <c r="Y1" s="72"/>
      <c r="AA1" s="101" t="s">
        <v>41</v>
      </c>
      <c r="AB1" s="102"/>
    </row>
    <row r="2" spans="1:28">
      <c r="A2" s="54" t="s">
        <v>15</v>
      </c>
      <c r="B2" s="55"/>
      <c r="C2" s="119" t="s">
        <v>16</v>
      </c>
      <c r="D2" s="119"/>
      <c r="E2" s="82"/>
      <c r="F2" s="117" t="s">
        <v>16</v>
      </c>
      <c r="G2" s="118"/>
      <c r="H2" s="39" t="s">
        <v>49</v>
      </c>
      <c r="I2" s="38" t="s">
        <v>16</v>
      </c>
      <c r="J2" s="39" t="s">
        <v>51</v>
      </c>
      <c r="K2" s="35"/>
      <c r="L2" s="67"/>
      <c r="M2" s="82" t="s">
        <v>26</v>
      </c>
      <c r="N2" s="117" t="s">
        <v>19</v>
      </c>
      <c r="O2" s="118"/>
      <c r="P2" s="67"/>
      <c r="Q2" s="82" t="s">
        <v>26</v>
      </c>
      <c r="R2" s="117" t="s">
        <v>19</v>
      </c>
      <c r="S2" s="118"/>
      <c r="U2" s="103" t="s">
        <v>17</v>
      </c>
      <c r="V2" s="104"/>
      <c r="W2" s="73">
        <f>U3+X3</f>
        <v>0</v>
      </c>
      <c r="X2" s="105" t="s">
        <v>18</v>
      </c>
      <c r="Y2" s="106"/>
      <c r="AA2" s="77">
        <v>0.23</v>
      </c>
      <c r="AB2" s="90" t="s">
        <v>38</v>
      </c>
    </row>
    <row r="3" spans="1:28" ht="12.75" customHeight="1">
      <c r="A3" s="56" t="s">
        <v>20</v>
      </c>
      <c r="B3" s="57" t="s">
        <v>23</v>
      </c>
      <c r="C3" s="85" t="s">
        <v>27</v>
      </c>
      <c r="D3" s="85" t="s">
        <v>28</v>
      </c>
      <c r="E3" s="86" t="s">
        <v>22</v>
      </c>
      <c r="F3" s="31" t="s">
        <v>46</v>
      </c>
      <c r="G3" s="37" t="s">
        <v>47</v>
      </c>
      <c r="H3" s="37" t="s">
        <v>48</v>
      </c>
      <c r="I3" s="31" t="s">
        <v>51</v>
      </c>
      <c r="J3" s="37" t="s">
        <v>52</v>
      </c>
      <c r="K3" s="32" t="s">
        <v>22</v>
      </c>
      <c r="L3" s="67"/>
      <c r="M3" s="83" t="s">
        <v>22</v>
      </c>
      <c r="N3" s="32" t="s">
        <v>22</v>
      </c>
      <c r="O3" s="42" t="s">
        <v>50</v>
      </c>
      <c r="P3" s="67"/>
      <c r="Q3" s="83" t="s">
        <v>22</v>
      </c>
      <c r="R3" s="32" t="s">
        <v>22</v>
      </c>
      <c r="S3" s="42" t="s">
        <v>50</v>
      </c>
      <c r="U3" s="31">
        <f>SUM(K5:K56)</f>
        <v>0</v>
      </c>
      <c r="V3" s="44" t="e">
        <f>U3/W2</f>
        <v>#DIV/0!</v>
      </c>
      <c r="W3" s="74"/>
      <c r="X3" s="85">
        <f>SUM(E5:E56)</f>
        <v>0</v>
      </c>
      <c r="Y3" s="88" t="e">
        <f>X3/W2</f>
        <v>#DIV/0!</v>
      </c>
      <c r="AA3" s="91">
        <f>AA2*X3</f>
        <v>0</v>
      </c>
      <c r="AB3" s="90" t="s">
        <v>39</v>
      </c>
    </row>
    <row r="4" spans="1:28" ht="12.75" customHeight="1">
      <c r="A4" s="58">
        <f>(B4-WEEKDAY(B4-1)+4-(TRUNC(DATE(YEAR(B4-WEEKDAY(B4-1)+4),1,2)/7)*7+5))/7+1</f>
        <v>12</v>
      </c>
      <c r="B4" s="89">
        <v>41357</v>
      </c>
      <c r="C4" s="28">
        <v>50</v>
      </c>
      <c r="D4" s="28">
        <v>40</v>
      </c>
      <c r="E4" s="87"/>
      <c r="F4" s="36">
        <v>40</v>
      </c>
      <c r="G4" s="29">
        <v>60</v>
      </c>
      <c r="H4" s="40"/>
      <c r="I4" s="41">
        <v>50</v>
      </c>
      <c r="J4" s="40"/>
      <c r="K4" s="34"/>
      <c r="M4" s="84"/>
      <c r="N4" s="34"/>
      <c r="O4" s="43"/>
      <c r="Q4" s="84"/>
      <c r="R4" s="34"/>
      <c r="S4" s="43"/>
      <c r="U4" s="30"/>
      <c r="V4" s="30"/>
      <c r="W4" s="30"/>
      <c r="X4" s="30"/>
      <c r="Y4" s="30"/>
      <c r="AA4" s="110" t="s">
        <v>42</v>
      </c>
      <c r="AB4" s="111"/>
    </row>
    <row r="5" spans="1:28">
      <c r="A5" s="58">
        <f t="shared" ref="A5:A56" si="0">(B5-WEEKDAY(B5-1)+4-(TRUNC(DATE(YEAR(B5-WEEKDAY(B5-1)+4),1,2)/7)*7+5))/7+1</f>
        <v>13</v>
      </c>
      <c r="B5" s="75">
        <f>B4+7</f>
        <v>41364</v>
      </c>
      <c r="C5" s="28"/>
      <c r="D5" s="28"/>
      <c r="E5" s="87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84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84">
        <f>IF(E5=0,0,SUM(E$4:E5))</f>
        <v>0</v>
      </c>
      <c r="R5" s="34">
        <f>IF(K5=0,0,SUM(K$4:K5))</f>
        <v>0</v>
      </c>
      <c r="S5" s="43">
        <f>(F5+G5)*-1</f>
        <v>0</v>
      </c>
      <c r="U5" s="30"/>
      <c r="V5" s="30"/>
      <c r="W5" s="30"/>
      <c r="X5" s="30"/>
      <c r="Y5" s="30"/>
      <c r="AA5" s="92">
        <f>SUM(J5:J56)</f>
        <v>0</v>
      </c>
      <c r="AB5" s="78" t="s">
        <v>45</v>
      </c>
    </row>
    <row r="6" spans="1:28">
      <c r="A6" s="58">
        <f t="shared" si="0"/>
        <v>14</v>
      </c>
      <c r="B6" s="75">
        <f t="shared" ref="B6:B56" si="4">B5+7</f>
        <v>41371</v>
      </c>
      <c r="C6" s="28"/>
      <c r="D6" s="28"/>
      <c r="E6" s="87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44" si="8">J6-H6</f>
        <v>0</v>
      </c>
      <c r="M6" s="84">
        <f t="shared" si="1"/>
        <v>0</v>
      </c>
      <c r="N6" s="34">
        <f t="shared" si="2"/>
        <v>0</v>
      </c>
      <c r="O6" s="43">
        <f t="shared" si="3"/>
        <v>0</v>
      </c>
      <c r="Q6" s="84">
        <f>IF(E6=0,0,SUM(E$4:E6))</f>
        <v>0</v>
      </c>
      <c r="R6" s="34">
        <f>IF(K6=0,0,SUM(K$4:K6))</f>
        <v>0</v>
      </c>
      <c r="S6" s="43">
        <f t="shared" ref="S6:S56" si="9">(F6+G6)*-1</f>
        <v>0</v>
      </c>
      <c r="U6" s="30"/>
      <c r="V6" s="30"/>
      <c r="W6" s="30"/>
      <c r="X6" s="30"/>
      <c r="Y6" s="30"/>
      <c r="AA6" s="93">
        <f>-U3</f>
        <v>0</v>
      </c>
      <c r="AB6" s="78" t="s">
        <v>43</v>
      </c>
    </row>
    <row r="7" spans="1:28">
      <c r="A7" s="58">
        <f t="shared" si="0"/>
        <v>15</v>
      </c>
      <c r="B7" s="75">
        <f t="shared" si="4"/>
        <v>41378</v>
      </c>
      <c r="C7" s="28"/>
      <c r="D7" s="28"/>
      <c r="E7" s="87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84">
        <f t="shared" si="1"/>
        <v>0</v>
      </c>
      <c r="N7" s="34">
        <f t="shared" si="2"/>
        <v>0</v>
      </c>
      <c r="O7" s="43">
        <f t="shared" si="3"/>
        <v>0</v>
      </c>
      <c r="Q7" s="84">
        <f>IF(E7=0,0,SUM(E$4:E7))</f>
        <v>0</v>
      </c>
      <c r="R7" s="34">
        <f>IF(K7=0,0,SUM(K$4:K7))</f>
        <v>0</v>
      </c>
      <c r="S7" s="43">
        <f t="shared" si="9"/>
        <v>0</v>
      </c>
      <c r="AA7" s="92">
        <f>AA5+AA6</f>
        <v>0</v>
      </c>
      <c r="AB7" s="78" t="s">
        <v>44</v>
      </c>
    </row>
    <row r="8" spans="1:28">
      <c r="A8" s="58">
        <f t="shared" si="0"/>
        <v>16</v>
      </c>
      <c r="B8" s="75">
        <f t="shared" si="4"/>
        <v>41385</v>
      </c>
      <c r="C8" s="28"/>
      <c r="D8" s="28"/>
      <c r="E8" s="87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84">
        <f t="shared" si="1"/>
        <v>0</v>
      </c>
      <c r="N8" s="34">
        <f t="shared" si="2"/>
        <v>0</v>
      </c>
      <c r="O8" s="43">
        <f t="shared" si="3"/>
        <v>0</v>
      </c>
      <c r="Q8" s="84">
        <f>IF(E8=0,0,SUM(E$4:E8))</f>
        <v>0</v>
      </c>
      <c r="R8" s="34">
        <f>IF(K8=0,0,SUM(K$4:K8))</f>
        <v>0</v>
      </c>
      <c r="S8" s="43">
        <f t="shared" si="9"/>
        <v>0</v>
      </c>
      <c r="AA8" s="94">
        <f>X3</f>
        <v>0</v>
      </c>
      <c r="AB8" s="90" t="s">
        <v>18</v>
      </c>
    </row>
    <row r="9" spans="1:28">
      <c r="A9" s="58">
        <f t="shared" si="0"/>
        <v>17</v>
      </c>
      <c r="B9" s="75">
        <f t="shared" si="4"/>
        <v>41392</v>
      </c>
      <c r="C9" s="28"/>
      <c r="D9" s="28"/>
      <c r="E9" s="87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84">
        <f t="shared" si="1"/>
        <v>0</v>
      </c>
      <c r="N9" s="34">
        <f t="shared" si="2"/>
        <v>0</v>
      </c>
      <c r="O9" s="43">
        <f t="shared" si="3"/>
        <v>0</v>
      </c>
      <c r="Q9" s="84">
        <f>IF(E9=0,0,SUM(E$4:E9))</f>
        <v>0</v>
      </c>
      <c r="R9" s="34">
        <f>IF(K9=0,0,SUM(K$4:K9))</f>
        <v>0</v>
      </c>
      <c r="S9" s="43">
        <f t="shared" si="9"/>
        <v>0</v>
      </c>
      <c r="AA9" s="95">
        <f>AA8-AA7</f>
        <v>0</v>
      </c>
      <c r="AB9" s="96" t="str">
        <f>"kWh "&amp;IF(AA9&lt;0,"wordt vergoed","betalen")</f>
        <v>kWh betalen</v>
      </c>
    </row>
    <row r="10" spans="1:28">
      <c r="A10" s="58">
        <f t="shared" si="0"/>
        <v>18</v>
      </c>
      <c r="B10" s="75">
        <f t="shared" si="4"/>
        <v>41399</v>
      </c>
      <c r="C10" s="28"/>
      <c r="D10" s="28"/>
      <c r="E10" s="87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84">
        <f t="shared" si="1"/>
        <v>0</v>
      </c>
      <c r="N10" s="34">
        <f t="shared" si="2"/>
        <v>0</v>
      </c>
      <c r="O10" s="43">
        <f t="shared" si="3"/>
        <v>0</v>
      </c>
      <c r="Q10" s="84">
        <f>IF(E10=0,0,SUM(E$4:E10))</f>
        <v>0</v>
      </c>
      <c r="R10" s="34">
        <f>IF(K10=0,0,SUM(K$4:K10))</f>
        <v>0</v>
      </c>
      <c r="S10" s="43">
        <f t="shared" si="9"/>
        <v>0</v>
      </c>
      <c r="AA10" s="99" t="s">
        <v>40</v>
      </c>
      <c r="AB10" s="100"/>
    </row>
    <row r="11" spans="1:28">
      <c r="A11" s="58">
        <f t="shared" si="0"/>
        <v>19</v>
      </c>
      <c r="B11" s="75">
        <f t="shared" si="4"/>
        <v>41406</v>
      </c>
      <c r="C11" s="28"/>
      <c r="D11" s="28"/>
      <c r="E11" s="87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84">
        <f t="shared" si="1"/>
        <v>0</v>
      </c>
      <c r="N11" s="34">
        <f t="shared" si="2"/>
        <v>0</v>
      </c>
      <c r="O11" s="43">
        <f t="shared" si="3"/>
        <v>0</v>
      </c>
      <c r="Q11" s="84">
        <f>IF(E11=0,0,SUM(E$4:E11))</f>
        <v>0</v>
      </c>
      <c r="R11" s="34">
        <f>IF(K11=0,0,SUM(K$4:K11))</f>
        <v>0</v>
      </c>
      <c r="S11" s="43">
        <f t="shared" si="9"/>
        <v>0</v>
      </c>
      <c r="AA11" s="77">
        <v>7.0000000000000007E-2</v>
      </c>
      <c r="AB11" s="78" t="s">
        <v>38</v>
      </c>
    </row>
    <row r="12" spans="1:28">
      <c r="A12" s="58">
        <f t="shared" si="0"/>
        <v>20</v>
      </c>
      <c r="B12" s="75">
        <f t="shared" si="4"/>
        <v>41413</v>
      </c>
      <c r="C12" s="28"/>
      <c r="D12" s="28"/>
      <c r="E12" s="87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84">
        <f t="shared" si="1"/>
        <v>0</v>
      </c>
      <c r="N12" s="34">
        <f t="shared" si="2"/>
        <v>0</v>
      </c>
      <c r="O12" s="43">
        <f t="shared" si="3"/>
        <v>0</v>
      </c>
      <c r="Q12" s="84">
        <f>IF(E12=0,0,SUM(E$4:E12))</f>
        <v>0</v>
      </c>
      <c r="R12" s="34">
        <f>IF(K12=0,0,SUM(K$4:K12))</f>
        <v>0</v>
      </c>
      <c r="S12" s="43">
        <f t="shared" si="9"/>
        <v>0</v>
      </c>
      <c r="AA12" s="81">
        <f>MIN(AA9*AA11,0)</f>
        <v>0</v>
      </c>
      <c r="AB12" s="79" t="str">
        <f>IF(AA9&lt;0,"te ontvangen!","")</f>
        <v/>
      </c>
    </row>
    <row r="13" spans="1:28">
      <c r="A13" s="58">
        <f t="shared" si="0"/>
        <v>21</v>
      </c>
      <c r="B13" s="75">
        <f t="shared" si="4"/>
        <v>41420</v>
      </c>
      <c r="C13" s="28"/>
      <c r="D13" s="28"/>
      <c r="E13" s="87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84">
        <f t="shared" si="1"/>
        <v>0</v>
      </c>
      <c r="N13" s="34">
        <f t="shared" si="2"/>
        <v>0</v>
      </c>
      <c r="O13" s="43">
        <f t="shared" si="3"/>
        <v>0</v>
      </c>
      <c r="Q13" s="84">
        <f>IF(E13=0,0,SUM(E$4:E13))</f>
        <v>0</v>
      </c>
      <c r="R13" s="34">
        <f>IF(K13=0,0,SUM(K$4:K13))</f>
        <v>0</v>
      </c>
      <c r="S13" s="43">
        <f t="shared" si="9"/>
        <v>0</v>
      </c>
    </row>
    <row r="14" spans="1:28">
      <c r="A14" s="58">
        <f t="shared" si="0"/>
        <v>22</v>
      </c>
      <c r="B14" s="75">
        <f t="shared" si="4"/>
        <v>41427</v>
      </c>
      <c r="C14" s="28"/>
      <c r="D14" s="28"/>
      <c r="E14" s="87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84">
        <f t="shared" si="1"/>
        <v>0</v>
      </c>
      <c r="N14" s="34">
        <f t="shared" si="2"/>
        <v>0</v>
      </c>
      <c r="O14" s="43">
        <f t="shared" si="3"/>
        <v>0</v>
      </c>
      <c r="Q14" s="84">
        <f>IF(E14=0,0,SUM(E$4:E14))</f>
        <v>0</v>
      </c>
      <c r="R14" s="34">
        <f>IF(K14=0,0,SUM(K$4:K14))</f>
        <v>0</v>
      </c>
      <c r="S14" s="43">
        <f t="shared" si="9"/>
        <v>0</v>
      </c>
    </row>
    <row r="15" spans="1:28">
      <c r="A15" s="58">
        <f t="shared" si="0"/>
        <v>23</v>
      </c>
      <c r="B15" s="75">
        <f t="shared" si="4"/>
        <v>41434</v>
      </c>
      <c r="C15" s="28"/>
      <c r="D15" s="28"/>
      <c r="E15" s="87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84">
        <f t="shared" si="1"/>
        <v>0</v>
      </c>
      <c r="N15" s="34">
        <f t="shared" si="2"/>
        <v>0</v>
      </c>
      <c r="O15" s="43">
        <f t="shared" si="3"/>
        <v>0</v>
      </c>
      <c r="Q15" s="84">
        <f>IF(E15=0,0,SUM(E$4:E15))</f>
        <v>0</v>
      </c>
      <c r="R15" s="34">
        <f>IF(K15=0,0,SUM(K$4:K15))</f>
        <v>0</v>
      </c>
      <c r="S15" s="43">
        <f t="shared" si="9"/>
        <v>0</v>
      </c>
    </row>
    <row r="16" spans="1:28">
      <c r="A16" s="58">
        <f t="shared" si="0"/>
        <v>24</v>
      </c>
      <c r="B16" s="75">
        <f t="shared" si="4"/>
        <v>41441</v>
      </c>
      <c r="C16" s="28"/>
      <c r="D16" s="28"/>
      <c r="E16" s="87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84">
        <f t="shared" si="1"/>
        <v>0</v>
      </c>
      <c r="N16" s="34">
        <f t="shared" si="2"/>
        <v>0</v>
      </c>
      <c r="O16" s="43">
        <f t="shared" si="3"/>
        <v>0</v>
      </c>
      <c r="Q16" s="84">
        <f>IF(E16=0,0,SUM(E$4:E16))</f>
        <v>0</v>
      </c>
      <c r="R16" s="34">
        <f>IF(K16=0,0,SUM(K$4:K16))</f>
        <v>0</v>
      </c>
      <c r="S16" s="43">
        <f t="shared" si="9"/>
        <v>0</v>
      </c>
    </row>
    <row r="17" spans="1:19">
      <c r="A17" s="58">
        <f t="shared" si="0"/>
        <v>25</v>
      </c>
      <c r="B17" s="75">
        <f t="shared" si="4"/>
        <v>41448</v>
      </c>
      <c r="C17" s="28"/>
      <c r="D17" s="28"/>
      <c r="E17" s="87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84">
        <f t="shared" si="1"/>
        <v>0</v>
      </c>
      <c r="N17" s="34">
        <f t="shared" si="2"/>
        <v>0</v>
      </c>
      <c r="O17" s="43">
        <f t="shared" si="3"/>
        <v>0</v>
      </c>
      <c r="Q17" s="84">
        <f>IF(E17=0,0,SUM(E$4:E17))</f>
        <v>0</v>
      </c>
      <c r="R17" s="34">
        <f>IF(K17=0,0,SUM(K$4:K17))</f>
        <v>0</v>
      </c>
      <c r="S17" s="43">
        <f t="shared" si="9"/>
        <v>0</v>
      </c>
    </row>
    <row r="18" spans="1:19">
      <c r="A18" s="58">
        <f t="shared" si="0"/>
        <v>26</v>
      </c>
      <c r="B18" s="75">
        <f t="shared" si="4"/>
        <v>41455</v>
      </c>
      <c r="C18" s="28"/>
      <c r="D18" s="28"/>
      <c r="E18" s="87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84">
        <f t="shared" si="1"/>
        <v>0</v>
      </c>
      <c r="N18" s="34">
        <f t="shared" si="2"/>
        <v>0</v>
      </c>
      <c r="O18" s="43">
        <f t="shared" si="3"/>
        <v>0</v>
      </c>
      <c r="Q18" s="84">
        <f>IF(E18=0,0,SUM(E$4:E18))</f>
        <v>0</v>
      </c>
      <c r="R18" s="34">
        <f>IF(K18=0,0,SUM(K$4:K18))</f>
        <v>0</v>
      </c>
      <c r="S18" s="43">
        <f t="shared" si="9"/>
        <v>0</v>
      </c>
    </row>
    <row r="19" spans="1:19">
      <c r="A19" s="58">
        <f t="shared" si="0"/>
        <v>27</v>
      </c>
      <c r="B19" s="75">
        <f t="shared" si="4"/>
        <v>41462</v>
      </c>
      <c r="C19" s="28"/>
      <c r="D19" s="28"/>
      <c r="E19" s="87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84">
        <f t="shared" si="1"/>
        <v>0</v>
      </c>
      <c r="N19" s="34">
        <f t="shared" si="2"/>
        <v>0</v>
      </c>
      <c r="O19" s="43">
        <f t="shared" si="3"/>
        <v>0</v>
      </c>
      <c r="Q19" s="84">
        <f>IF(E19=0,0,SUM(E$4:E19))</f>
        <v>0</v>
      </c>
      <c r="R19" s="34">
        <f>IF(K19=0,0,SUM(K$4:K19))</f>
        <v>0</v>
      </c>
      <c r="S19" s="43">
        <f t="shared" si="9"/>
        <v>0</v>
      </c>
    </row>
    <row r="20" spans="1:19">
      <c r="A20" s="58">
        <f t="shared" si="0"/>
        <v>28</v>
      </c>
      <c r="B20" s="75">
        <f t="shared" si="4"/>
        <v>41469</v>
      </c>
      <c r="C20" s="28"/>
      <c r="D20" s="28"/>
      <c r="E20" s="87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84">
        <f t="shared" si="1"/>
        <v>0</v>
      </c>
      <c r="N20" s="34">
        <f t="shared" si="2"/>
        <v>0</v>
      </c>
      <c r="O20" s="43">
        <f t="shared" si="3"/>
        <v>0</v>
      </c>
      <c r="Q20" s="84">
        <f>IF(E20=0,0,SUM(E$4:E20))</f>
        <v>0</v>
      </c>
      <c r="R20" s="34">
        <f>IF(K20=0,0,SUM(K$4:K20))</f>
        <v>0</v>
      </c>
      <c r="S20" s="43">
        <f t="shared" si="9"/>
        <v>0</v>
      </c>
    </row>
    <row r="21" spans="1:19">
      <c r="A21" s="58">
        <f t="shared" si="0"/>
        <v>29</v>
      </c>
      <c r="B21" s="75">
        <f t="shared" si="4"/>
        <v>41476</v>
      </c>
      <c r="C21" s="28"/>
      <c r="D21" s="28"/>
      <c r="E21" s="87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84">
        <f t="shared" si="1"/>
        <v>0</v>
      </c>
      <c r="N21" s="34">
        <f t="shared" si="2"/>
        <v>0</v>
      </c>
      <c r="O21" s="43">
        <f t="shared" si="3"/>
        <v>0</v>
      </c>
      <c r="Q21" s="84">
        <f>IF(E21=0,0,SUM(E$4:E21))</f>
        <v>0</v>
      </c>
      <c r="R21" s="34">
        <f>IF(K21=0,0,SUM(K$4:K21))</f>
        <v>0</v>
      </c>
      <c r="S21" s="43">
        <f t="shared" si="9"/>
        <v>0</v>
      </c>
    </row>
    <row r="22" spans="1:19">
      <c r="A22" s="58">
        <f t="shared" si="0"/>
        <v>30</v>
      </c>
      <c r="B22" s="75">
        <f t="shared" si="4"/>
        <v>41483</v>
      </c>
      <c r="C22" s="28"/>
      <c r="D22" s="28"/>
      <c r="E22" s="87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84">
        <f t="shared" si="1"/>
        <v>0</v>
      </c>
      <c r="N22" s="34">
        <f t="shared" si="2"/>
        <v>0</v>
      </c>
      <c r="O22" s="43">
        <f t="shared" si="3"/>
        <v>0</v>
      </c>
      <c r="Q22" s="84">
        <f>IF(E22=0,0,SUM(E$4:E22))</f>
        <v>0</v>
      </c>
      <c r="R22" s="34">
        <f>IF(K22=0,0,SUM(K$4:K22))</f>
        <v>0</v>
      </c>
      <c r="S22" s="43">
        <f t="shared" si="9"/>
        <v>0</v>
      </c>
    </row>
    <row r="23" spans="1:19">
      <c r="A23" s="58">
        <f t="shared" si="0"/>
        <v>31</v>
      </c>
      <c r="B23" s="75">
        <f t="shared" si="4"/>
        <v>41490</v>
      </c>
      <c r="C23" s="28"/>
      <c r="D23" s="28"/>
      <c r="E23" s="87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84">
        <f t="shared" si="1"/>
        <v>0</v>
      </c>
      <c r="N23" s="34">
        <f t="shared" si="2"/>
        <v>0</v>
      </c>
      <c r="O23" s="43">
        <f t="shared" si="3"/>
        <v>0</v>
      </c>
      <c r="Q23" s="84">
        <f>IF(E23=0,0,SUM(E$4:E23))</f>
        <v>0</v>
      </c>
      <c r="R23" s="34">
        <f>IF(K23=0,0,SUM(K$4:K23))</f>
        <v>0</v>
      </c>
      <c r="S23" s="43">
        <f t="shared" si="9"/>
        <v>0</v>
      </c>
    </row>
    <row r="24" spans="1:19">
      <c r="A24" s="58">
        <f t="shared" si="0"/>
        <v>32</v>
      </c>
      <c r="B24" s="75">
        <f t="shared" si="4"/>
        <v>41497</v>
      </c>
      <c r="C24" s="28"/>
      <c r="D24" s="28"/>
      <c r="E24" s="87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84">
        <f t="shared" si="1"/>
        <v>0</v>
      </c>
      <c r="N24" s="34">
        <f t="shared" si="2"/>
        <v>0</v>
      </c>
      <c r="O24" s="43">
        <f t="shared" si="3"/>
        <v>0</v>
      </c>
      <c r="Q24" s="84">
        <f>IF(E24=0,0,SUM(E$4:E24))</f>
        <v>0</v>
      </c>
      <c r="R24" s="34">
        <f>IF(K24=0,0,SUM(K$4:K24))</f>
        <v>0</v>
      </c>
      <c r="S24" s="43">
        <f t="shared" si="9"/>
        <v>0</v>
      </c>
    </row>
    <row r="25" spans="1:19">
      <c r="A25" s="58">
        <f t="shared" si="0"/>
        <v>33</v>
      </c>
      <c r="B25" s="75">
        <f t="shared" si="4"/>
        <v>41504</v>
      </c>
      <c r="C25" s="28"/>
      <c r="D25" s="28"/>
      <c r="E25" s="87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84">
        <f t="shared" si="1"/>
        <v>0</v>
      </c>
      <c r="N25" s="34">
        <f t="shared" si="2"/>
        <v>0</v>
      </c>
      <c r="O25" s="43">
        <f t="shared" si="3"/>
        <v>0</v>
      </c>
      <c r="Q25" s="84">
        <f>IF(E25=0,0,SUM(E$4:E25))</f>
        <v>0</v>
      </c>
      <c r="R25" s="34">
        <f>IF(K25=0,0,SUM(K$4:K25))</f>
        <v>0</v>
      </c>
      <c r="S25" s="43">
        <f t="shared" si="9"/>
        <v>0</v>
      </c>
    </row>
    <row r="26" spans="1:19">
      <c r="A26" s="58">
        <f t="shared" si="0"/>
        <v>34</v>
      </c>
      <c r="B26" s="75">
        <f t="shared" si="4"/>
        <v>41511</v>
      </c>
      <c r="C26" s="28"/>
      <c r="D26" s="28"/>
      <c r="E26" s="87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84">
        <f t="shared" si="1"/>
        <v>0</v>
      </c>
      <c r="N26" s="34">
        <f t="shared" si="2"/>
        <v>0</v>
      </c>
      <c r="O26" s="43">
        <f t="shared" si="3"/>
        <v>0</v>
      </c>
      <c r="Q26" s="84">
        <f>IF(E26=0,0,SUM(E$4:E26))</f>
        <v>0</v>
      </c>
      <c r="R26" s="34">
        <f>IF(K26=0,0,SUM(K$4:K26))</f>
        <v>0</v>
      </c>
      <c r="S26" s="43">
        <f t="shared" si="9"/>
        <v>0</v>
      </c>
    </row>
    <row r="27" spans="1:19">
      <c r="A27" s="58">
        <f t="shared" si="0"/>
        <v>35</v>
      </c>
      <c r="B27" s="75">
        <f t="shared" si="4"/>
        <v>41518</v>
      </c>
      <c r="C27" s="28"/>
      <c r="D27" s="28"/>
      <c r="E27" s="87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84">
        <f t="shared" si="1"/>
        <v>0</v>
      </c>
      <c r="N27" s="34">
        <f t="shared" si="2"/>
        <v>0</v>
      </c>
      <c r="O27" s="43">
        <f t="shared" si="3"/>
        <v>0</v>
      </c>
      <c r="Q27" s="84">
        <f>IF(E27=0,0,SUM(E$4:E27))</f>
        <v>0</v>
      </c>
      <c r="R27" s="34">
        <f>IF(K27=0,0,SUM(K$4:K27))</f>
        <v>0</v>
      </c>
      <c r="S27" s="43">
        <f t="shared" si="9"/>
        <v>0</v>
      </c>
    </row>
    <row r="28" spans="1:19">
      <c r="A28" s="58">
        <f t="shared" si="0"/>
        <v>36</v>
      </c>
      <c r="B28" s="75">
        <f t="shared" si="4"/>
        <v>41525</v>
      </c>
      <c r="C28" s="28"/>
      <c r="D28" s="28"/>
      <c r="E28" s="87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84">
        <f t="shared" si="1"/>
        <v>0</v>
      </c>
      <c r="N28" s="34">
        <f t="shared" si="2"/>
        <v>0</v>
      </c>
      <c r="O28" s="43">
        <f t="shared" si="3"/>
        <v>0</v>
      </c>
      <c r="Q28" s="84">
        <f>IF(E28=0,0,SUM(E$4:E28))</f>
        <v>0</v>
      </c>
      <c r="R28" s="34">
        <f>IF(K28=0,0,SUM(K$4:K28))</f>
        <v>0</v>
      </c>
      <c r="S28" s="43">
        <f t="shared" si="9"/>
        <v>0</v>
      </c>
    </row>
    <row r="29" spans="1:19">
      <c r="A29" s="58">
        <f t="shared" si="0"/>
        <v>37</v>
      </c>
      <c r="B29" s="75">
        <f t="shared" si="4"/>
        <v>41532</v>
      </c>
      <c r="C29" s="28"/>
      <c r="D29" s="28"/>
      <c r="E29" s="87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84">
        <f t="shared" si="1"/>
        <v>0</v>
      </c>
      <c r="N29" s="34">
        <f t="shared" si="2"/>
        <v>0</v>
      </c>
      <c r="O29" s="43">
        <f t="shared" si="3"/>
        <v>0</v>
      </c>
      <c r="Q29" s="84">
        <f>IF(E29=0,0,SUM(E$4:E29))</f>
        <v>0</v>
      </c>
      <c r="R29" s="34">
        <f>IF(K29=0,0,SUM(K$4:K29))</f>
        <v>0</v>
      </c>
      <c r="S29" s="43">
        <f t="shared" si="9"/>
        <v>0</v>
      </c>
    </row>
    <row r="30" spans="1:19">
      <c r="A30" s="58">
        <f t="shared" si="0"/>
        <v>38</v>
      </c>
      <c r="B30" s="75">
        <f t="shared" si="4"/>
        <v>41539</v>
      </c>
      <c r="C30" s="28"/>
      <c r="D30" s="28"/>
      <c r="E30" s="87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84">
        <f t="shared" si="1"/>
        <v>0</v>
      </c>
      <c r="N30" s="34">
        <f t="shared" si="2"/>
        <v>0</v>
      </c>
      <c r="O30" s="43">
        <f t="shared" si="3"/>
        <v>0</v>
      </c>
      <c r="Q30" s="84">
        <f>IF(E30=0,0,SUM(E$4:E30))</f>
        <v>0</v>
      </c>
      <c r="R30" s="34">
        <f>IF(K30=0,0,SUM(K$4:K30))</f>
        <v>0</v>
      </c>
      <c r="S30" s="43">
        <f t="shared" si="9"/>
        <v>0</v>
      </c>
    </row>
    <row r="31" spans="1:19">
      <c r="A31" s="58">
        <f t="shared" si="0"/>
        <v>39</v>
      </c>
      <c r="B31" s="75">
        <f t="shared" si="4"/>
        <v>41546</v>
      </c>
      <c r="C31" s="28"/>
      <c r="D31" s="28"/>
      <c r="E31" s="87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84">
        <f t="shared" si="1"/>
        <v>0</v>
      </c>
      <c r="N31" s="34">
        <f t="shared" si="2"/>
        <v>0</v>
      </c>
      <c r="O31" s="43">
        <f t="shared" si="3"/>
        <v>0</v>
      </c>
      <c r="Q31" s="84">
        <f>IF(E31=0,0,SUM(E$4:E31))</f>
        <v>0</v>
      </c>
      <c r="R31" s="34">
        <f>IF(K31=0,0,SUM(K$4:K31))</f>
        <v>0</v>
      </c>
      <c r="S31" s="43">
        <f t="shared" si="9"/>
        <v>0</v>
      </c>
    </row>
    <row r="32" spans="1:19">
      <c r="A32" s="58">
        <f t="shared" si="0"/>
        <v>40</v>
      </c>
      <c r="B32" s="75">
        <f t="shared" si="4"/>
        <v>41553</v>
      </c>
      <c r="C32" s="28"/>
      <c r="D32" s="28"/>
      <c r="E32" s="87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84">
        <f t="shared" si="1"/>
        <v>0</v>
      </c>
      <c r="N32" s="34">
        <f t="shared" si="2"/>
        <v>0</v>
      </c>
      <c r="O32" s="43">
        <f t="shared" si="3"/>
        <v>0</v>
      </c>
      <c r="Q32" s="84">
        <f>IF(E32=0,0,SUM(E$4:E32))</f>
        <v>0</v>
      </c>
      <c r="R32" s="34">
        <f>IF(K32=0,0,SUM(K$4:K32))</f>
        <v>0</v>
      </c>
      <c r="S32" s="43">
        <f t="shared" si="9"/>
        <v>0</v>
      </c>
    </row>
    <row r="33" spans="1:19">
      <c r="A33" s="58">
        <f t="shared" si="0"/>
        <v>41</v>
      </c>
      <c r="B33" s="75">
        <f t="shared" si="4"/>
        <v>41560</v>
      </c>
      <c r="C33" s="28"/>
      <c r="D33" s="28"/>
      <c r="E33" s="87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84">
        <f t="shared" si="1"/>
        <v>0</v>
      </c>
      <c r="N33" s="34">
        <f t="shared" si="2"/>
        <v>0</v>
      </c>
      <c r="O33" s="43">
        <f t="shared" si="3"/>
        <v>0</v>
      </c>
      <c r="Q33" s="84">
        <f>IF(E33=0,0,SUM(E$4:E33))</f>
        <v>0</v>
      </c>
      <c r="R33" s="34">
        <f>IF(K33=0,0,SUM(K$4:K33))</f>
        <v>0</v>
      </c>
      <c r="S33" s="43">
        <f t="shared" si="9"/>
        <v>0</v>
      </c>
    </row>
    <row r="34" spans="1:19">
      <c r="A34" s="58">
        <f t="shared" si="0"/>
        <v>42</v>
      </c>
      <c r="B34" s="75">
        <f t="shared" si="4"/>
        <v>41567</v>
      </c>
      <c r="C34" s="28"/>
      <c r="D34" s="28"/>
      <c r="E34" s="87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84">
        <f t="shared" si="1"/>
        <v>0</v>
      </c>
      <c r="N34" s="34">
        <f t="shared" si="2"/>
        <v>0</v>
      </c>
      <c r="O34" s="43">
        <f t="shared" si="3"/>
        <v>0</v>
      </c>
      <c r="Q34" s="84">
        <f>IF(E34=0,0,SUM(E$4:E34))</f>
        <v>0</v>
      </c>
      <c r="R34" s="34">
        <f>IF(K34=0,0,SUM(K$4:K34))</f>
        <v>0</v>
      </c>
      <c r="S34" s="43">
        <f t="shared" si="9"/>
        <v>0</v>
      </c>
    </row>
    <row r="35" spans="1:19">
      <c r="A35" s="58">
        <f t="shared" si="0"/>
        <v>43</v>
      </c>
      <c r="B35" s="75">
        <f t="shared" si="4"/>
        <v>41574</v>
      </c>
      <c r="C35" s="28"/>
      <c r="D35" s="28"/>
      <c r="E35" s="87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84">
        <f t="shared" si="1"/>
        <v>0</v>
      </c>
      <c r="N35" s="34">
        <f t="shared" si="2"/>
        <v>0</v>
      </c>
      <c r="O35" s="43">
        <f t="shared" si="3"/>
        <v>0</v>
      </c>
      <c r="Q35" s="84">
        <f>IF(E35=0,0,SUM(E$4:E35))</f>
        <v>0</v>
      </c>
      <c r="R35" s="34">
        <f>IF(K35=0,0,SUM(K$4:K35))</f>
        <v>0</v>
      </c>
      <c r="S35" s="43">
        <f t="shared" si="9"/>
        <v>0</v>
      </c>
    </row>
    <row r="36" spans="1:19">
      <c r="A36" s="58">
        <f t="shared" si="0"/>
        <v>44</v>
      </c>
      <c r="B36" s="75">
        <f t="shared" si="4"/>
        <v>41581</v>
      </c>
      <c r="C36" s="28"/>
      <c r="D36" s="28"/>
      <c r="E36" s="87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84">
        <f t="shared" si="1"/>
        <v>0</v>
      </c>
      <c r="N36" s="34">
        <f t="shared" si="2"/>
        <v>0</v>
      </c>
      <c r="O36" s="43">
        <f t="shared" si="3"/>
        <v>0</v>
      </c>
      <c r="Q36" s="84">
        <f>IF(E36=0,0,SUM(E$4:E36))</f>
        <v>0</v>
      </c>
      <c r="R36" s="34">
        <f>IF(K36=0,0,SUM(K$4:K36))</f>
        <v>0</v>
      </c>
      <c r="S36" s="43">
        <f t="shared" si="9"/>
        <v>0</v>
      </c>
    </row>
    <row r="37" spans="1:19">
      <c r="A37" s="58">
        <f t="shared" si="0"/>
        <v>45</v>
      </c>
      <c r="B37" s="75">
        <f t="shared" si="4"/>
        <v>41588</v>
      </c>
      <c r="C37" s="28"/>
      <c r="D37" s="28"/>
      <c r="E37" s="87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84">
        <f t="shared" si="1"/>
        <v>0</v>
      </c>
      <c r="N37" s="34">
        <f t="shared" si="2"/>
        <v>0</v>
      </c>
      <c r="O37" s="43">
        <f t="shared" si="3"/>
        <v>0</v>
      </c>
      <c r="Q37" s="84">
        <f>IF(E37=0,0,SUM(E$4:E37))</f>
        <v>0</v>
      </c>
      <c r="R37" s="34">
        <f>IF(K37=0,0,SUM(K$4:K37))</f>
        <v>0</v>
      </c>
      <c r="S37" s="43">
        <f t="shared" si="9"/>
        <v>0</v>
      </c>
    </row>
    <row r="38" spans="1:19">
      <c r="A38" s="58">
        <f t="shared" si="0"/>
        <v>46</v>
      </c>
      <c r="B38" s="75">
        <f t="shared" si="4"/>
        <v>41595</v>
      </c>
      <c r="C38" s="28"/>
      <c r="D38" s="28"/>
      <c r="E38" s="87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84">
        <f t="shared" si="1"/>
        <v>0</v>
      </c>
      <c r="N38" s="34">
        <f t="shared" si="2"/>
        <v>0</v>
      </c>
      <c r="O38" s="43">
        <f t="shared" si="3"/>
        <v>0</v>
      </c>
      <c r="Q38" s="84">
        <f>IF(E38=0,0,SUM(E$4:E38))</f>
        <v>0</v>
      </c>
      <c r="R38" s="34">
        <f>IF(K38=0,0,SUM(K$4:K38))</f>
        <v>0</v>
      </c>
      <c r="S38" s="43">
        <f t="shared" si="9"/>
        <v>0</v>
      </c>
    </row>
    <row r="39" spans="1:19">
      <c r="A39" s="58">
        <f t="shared" si="0"/>
        <v>47</v>
      </c>
      <c r="B39" s="75">
        <f t="shared" si="4"/>
        <v>41602</v>
      </c>
      <c r="C39" s="28"/>
      <c r="D39" s="28"/>
      <c r="E39" s="87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84">
        <f t="shared" si="1"/>
        <v>0</v>
      </c>
      <c r="N39" s="34">
        <f t="shared" si="2"/>
        <v>0</v>
      </c>
      <c r="O39" s="43">
        <f t="shared" si="3"/>
        <v>0</v>
      </c>
      <c r="Q39" s="84">
        <f>IF(E39=0,0,SUM(E$4:E39))</f>
        <v>0</v>
      </c>
      <c r="R39" s="34">
        <f>IF(K39=0,0,SUM(K$4:K39))</f>
        <v>0</v>
      </c>
      <c r="S39" s="43">
        <f t="shared" si="9"/>
        <v>0</v>
      </c>
    </row>
    <row r="40" spans="1:19">
      <c r="A40" s="58">
        <f t="shared" si="0"/>
        <v>48</v>
      </c>
      <c r="B40" s="75">
        <f t="shared" si="4"/>
        <v>41609</v>
      </c>
      <c r="C40" s="28"/>
      <c r="D40" s="28"/>
      <c r="E40" s="87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84">
        <f t="shared" si="1"/>
        <v>0</v>
      </c>
      <c r="N40" s="34">
        <f t="shared" si="2"/>
        <v>0</v>
      </c>
      <c r="O40" s="43">
        <f t="shared" si="3"/>
        <v>0</v>
      </c>
      <c r="Q40" s="84">
        <f>IF(E40=0,0,SUM(E$4:E40))</f>
        <v>0</v>
      </c>
      <c r="R40" s="34">
        <f>IF(K40=0,0,SUM(K$4:K40))</f>
        <v>0</v>
      </c>
      <c r="S40" s="43">
        <f t="shared" si="9"/>
        <v>0</v>
      </c>
    </row>
    <row r="41" spans="1:19">
      <c r="A41" s="58">
        <f t="shared" si="0"/>
        <v>49</v>
      </c>
      <c r="B41" s="75">
        <f t="shared" si="4"/>
        <v>41616</v>
      </c>
      <c r="C41" s="28"/>
      <c r="D41" s="28"/>
      <c r="E41" s="87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84">
        <f t="shared" si="1"/>
        <v>0</v>
      </c>
      <c r="N41" s="34">
        <f t="shared" si="2"/>
        <v>0</v>
      </c>
      <c r="O41" s="43">
        <f t="shared" si="3"/>
        <v>0</v>
      </c>
      <c r="Q41" s="84">
        <f>IF(E41=0,0,SUM(E$4:E41))</f>
        <v>0</v>
      </c>
      <c r="R41" s="34">
        <f>IF(K41=0,0,SUM(K$4:K41))</f>
        <v>0</v>
      </c>
      <c r="S41" s="43">
        <f t="shared" si="9"/>
        <v>0</v>
      </c>
    </row>
    <row r="42" spans="1:19">
      <c r="A42" s="58">
        <f t="shared" si="0"/>
        <v>50</v>
      </c>
      <c r="B42" s="75">
        <f t="shared" si="4"/>
        <v>41623</v>
      </c>
      <c r="C42" s="28"/>
      <c r="D42" s="28"/>
      <c r="E42" s="87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84">
        <f t="shared" si="1"/>
        <v>0</v>
      </c>
      <c r="N42" s="34">
        <f t="shared" si="2"/>
        <v>0</v>
      </c>
      <c r="O42" s="43">
        <f t="shared" si="3"/>
        <v>0</v>
      </c>
      <c r="Q42" s="84">
        <f>IF(E42=0,0,SUM(E$4:E42))</f>
        <v>0</v>
      </c>
      <c r="R42" s="34">
        <f>IF(K42=0,0,SUM(K$4:K42))</f>
        <v>0</v>
      </c>
      <c r="S42" s="43">
        <f t="shared" si="9"/>
        <v>0</v>
      </c>
    </row>
    <row r="43" spans="1:19">
      <c r="A43" s="58">
        <f t="shared" si="0"/>
        <v>51</v>
      </c>
      <c r="B43" s="75">
        <f t="shared" si="4"/>
        <v>41630</v>
      </c>
      <c r="C43" s="28"/>
      <c r="D43" s="28"/>
      <c r="E43" s="87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84">
        <f t="shared" si="1"/>
        <v>0</v>
      </c>
      <c r="N43" s="34">
        <f t="shared" si="2"/>
        <v>0</v>
      </c>
      <c r="O43" s="43">
        <f t="shared" si="3"/>
        <v>0</v>
      </c>
      <c r="Q43" s="84">
        <f>IF(E43=0,0,SUM(E$4:E43))</f>
        <v>0</v>
      </c>
      <c r="R43" s="34">
        <f>IF(K43=0,0,SUM(K$4:K43))</f>
        <v>0</v>
      </c>
      <c r="S43" s="43">
        <f t="shared" si="9"/>
        <v>0</v>
      </c>
    </row>
    <row r="44" spans="1:19">
      <c r="A44" s="58">
        <f t="shared" si="0"/>
        <v>52</v>
      </c>
      <c r="B44" s="75">
        <f t="shared" si="4"/>
        <v>41637</v>
      </c>
      <c r="C44" s="28"/>
      <c r="D44" s="28"/>
      <c r="E44" s="87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84">
        <f t="shared" si="1"/>
        <v>0</v>
      </c>
      <c r="N44" s="34">
        <f t="shared" si="2"/>
        <v>0</v>
      </c>
      <c r="O44" s="43">
        <f t="shared" si="3"/>
        <v>0</v>
      </c>
      <c r="Q44" s="84">
        <f>IF(E44=0,0,SUM(E$4:E44))</f>
        <v>0</v>
      </c>
      <c r="R44" s="34">
        <f>IF(K44=0,0,SUM(K$4:K44))</f>
        <v>0</v>
      </c>
      <c r="S44" s="43">
        <f t="shared" si="9"/>
        <v>0</v>
      </c>
    </row>
    <row r="45" spans="1:19">
      <c r="A45" s="58">
        <f t="shared" si="0"/>
        <v>1</v>
      </c>
      <c r="B45" s="75">
        <f t="shared" si="4"/>
        <v>41644</v>
      </c>
      <c r="C45" s="28"/>
      <c r="D45" s="28"/>
      <c r="E45" s="87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ref="K45:K56" si="10">J45-H45</f>
        <v>0</v>
      </c>
      <c r="M45" s="84">
        <f t="shared" si="1"/>
        <v>0</v>
      </c>
      <c r="N45" s="34">
        <f t="shared" si="2"/>
        <v>0</v>
      </c>
      <c r="O45" s="43">
        <f t="shared" si="3"/>
        <v>0</v>
      </c>
      <c r="Q45" s="84">
        <f>IF(E45=0,0,SUM(E$4:E45))</f>
        <v>0</v>
      </c>
      <c r="R45" s="34">
        <f>IF(K45=0,0,SUM(K$4:K45))</f>
        <v>0</v>
      </c>
      <c r="S45" s="43">
        <f t="shared" si="9"/>
        <v>0</v>
      </c>
    </row>
    <row r="46" spans="1:19">
      <c r="A46" s="58">
        <f>(B46-WEEKDAY(B46-1)+4-(TRUNC(DATE(YEAR(B46-WEEKDAY(B46-1)+4),1,2)/7)*7+5))/7+1</f>
        <v>2</v>
      </c>
      <c r="B46" s="75">
        <f t="shared" si="4"/>
        <v>41651</v>
      </c>
      <c r="C46" s="28"/>
      <c r="D46" s="28"/>
      <c r="E46" s="87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10"/>
        <v>0</v>
      </c>
      <c r="M46" s="84">
        <f t="shared" si="1"/>
        <v>0</v>
      </c>
      <c r="N46" s="34">
        <f t="shared" si="2"/>
        <v>0</v>
      </c>
      <c r="O46" s="43">
        <f t="shared" si="3"/>
        <v>0</v>
      </c>
      <c r="Q46" s="84">
        <f>IF(E46=0,0,SUM(E$4:E46))</f>
        <v>0</v>
      </c>
      <c r="R46" s="34">
        <f>IF(K46=0,0,SUM(K$4:K46))</f>
        <v>0</v>
      </c>
      <c r="S46" s="43">
        <f t="shared" si="9"/>
        <v>0</v>
      </c>
    </row>
    <row r="47" spans="1:19">
      <c r="A47" s="58">
        <f t="shared" si="0"/>
        <v>3</v>
      </c>
      <c r="B47" s="75">
        <f t="shared" si="4"/>
        <v>41658</v>
      </c>
      <c r="C47" s="28"/>
      <c r="D47" s="28"/>
      <c r="E47" s="87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10"/>
        <v>0</v>
      </c>
      <c r="M47" s="84">
        <f t="shared" si="1"/>
        <v>0</v>
      </c>
      <c r="N47" s="34">
        <f t="shared" si="2"/>
        <v>0</v>
      </c>
      <c r="O47" s="43">
        <f t="shared" si="3"/>
        <v>0</v>
      </c>
      <c r="Q47" s="84">
        <f>IF(E47=0,0,SUM(E$4:E47))</f>
        <v>0</v>
      </c>
      <c r="R47" s="34">
        <f>IF(K47=0,0,SUM(K$4:K47))</f>
        <v>0</v>
      </c>
      <c r="S47" s="43">
        <f t="shared" si="9"/>
        <v>0</v>
      </c>
    </row>
    <row r="48" spans="1:19">
      <c r="A48" s="58">
        <f t="shared" si="0"/>
        <v>4</v>
      </c>
      <c r="B48" s="75">
        <f t="shared" si="4"/>
        <v>41665</v>
      </c>
      <c r="C48" s="28"/>
      <c r="D48" s="28"/>
      <c r="E48" s="87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10"/>
        <v>0</v>
      </c>
      <c r="M48" s="84">
        <f t="shared" si="1"/>
        <v>0</v>
      </c>
      <c r="N48" s="34">
        <f t="shared" si="2"/>
        <v>0</v>
      </c>
      <c r="O48" s="43">
        <f t="shared" si="3"/>
        <v>0</v>
      </c>
      <c r="Q48" s="84">
        <f>IF(E48=0,0,SUM(E$4:E48))</f>
        <v>0</v>
      </c>
      <c r="R48" s="34">
        <f>IF(K48=0,0,SUM(K$4:K48))</f>
        <v>0</v>
      </c>
      <c r="S48" s="43">
        <f t="shared" si="9"/>
        <v>0</v>
      </c>
    </row>
    <row r="49" spans="1:19">
      <c r="A49" s="58">
        <f t="shared" si="0"/>
        <v>5</v>
      </c>
      <c r="B49" s="75">
        <f t="shared" si="4"/>
        <v>41672</v>
      </c>
      <c r="C49" s="28"/>
      <c r="D49" s="28"/>
      <c r="E49" s="87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10"/>
        <v>0</v>
      </c>
      <c r="M49" s="84">
        <f t="shared" si="1"/>
        <v>0</v>
      </c>
      <c r="N49" s="34">
        <f t="shared" si="2"/>
        <v>0</v>
      </c>
      <c r="O49" s="43">
        <f t="shared" si="3"/>
        <v>0</v>
      </c>
      <c r="Q49" s="84">
        <f>IF(E49=0,0,SUM(E$4:E49))</f>
        <v>0</v>
      </c>
      <c r="R49" s="34">
        <f>IF(K49=0,0,SUM(K$4:K49))</f>
        <v>0</v>
      </c>
      <c r="S49" s="43">
        <f t="shared" si="9"/>
        <v>0</v>
      </c>
    </row>
    <row r="50" spans="1:19">
      <c r="A50" s="58">
        <f t="shared" si="0"/>
        <v>6</v>
      </c>
      <c r="B50" s="75">
        <f t="shared" si="4"/>
        <v>41679</v>
      </c>
      <c r="C50" s="28"/>
      <c r="D50" s="28"/>
      <c r="E50" s="87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10"/>
        <v>0</v>
      </c>
      <c r="M50" s="84">
        <f t="shared" si="1"/>
        <v>0</v>
      </c>
      <c r="N50" s="34">
        <f t="shared" si="2"/>
        <v>0</v>
      </c>
      <c r="O50" s="43">
        <f t="shared" si="3"/>
        <v>0</v>
      </c>
      <c r="Q50" s="84">
        <f>IF(E50=0,0,SUM(E$4:E50))</f>
        <v>0</v>
      </c>
      <c r="R50" s="34">
        <f>IF(K50=0,0,SUM(K$4:K50))</f>
        <v>0</v>
      </c>
      <c r="S50" s="43">
        <f t="shared" si="9"/>
        <v>0</v>
      </c>
    </row>
    <row r="51" spans="1:19">
      <c r="A51" s="58">
        <f t="shared" si="0"/>
        <v>7</v>
      </c>
      <c r="B51" s="75">
        <f t="shared" si="4"/>
        <v>41686</v>
      </c>
      <c r="C51" s="28"/>
      <c r="D51" s="28"/>
      <c r="E51" s="87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10"/>
        <v>0</v>
      </c>
      <c r="M51" s="84">
        <f t="shared" si="1"/>
        <v>0</v>
      </c>
      <c r="N51" s="34">
        <f t="shared" si="2"/>
        <v>0</v>
      </c>
      <c r="O51" s="43">
        <f t="shared" si="3"/>
        <v>0</v>
      </c>
      <c r="Q51" s="84">
        <f>IF(E51=0,0,SUM(E$4:E51))</f>
        <v>0</v>
      </c>
      <c r="R51" s="34">
        <f>IF(K51=0,0,SUM(K$4:K51))</f>
        <v>0</v>
      </c>
      <c r="S51" s="43">
        <f t="shared" si="9"/>
        <v>0</v>
      </c>
    </row>
    <row r="52" spans="1:19">
      <c r="A52" s="58">
        <f t="shared" si="0"/>
        <v>8</v>
      </c>
      <c r="B52" s="75">
        <f t="shared" si="4"/>
        <v>41693</v>
      </c>
      <c r="C52" s="28"/>
      <c r="D52" s="28"/>
      <c r="E52" s="87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10"/>
        <v>0</v>
      </c>
      <c r="M52" s="84">
        <f t="shared" si="1"/>
        <v>0</v>
      </c>
      <c r="N52" s="34">
        <f t="shared" si="2"/>
        <v>0</v>
      </c>
      <c r="O52" s="43">
        <f t="shared" si="3"/>
        <v>0</v>
      </c>
      <c r="Q52" s="84">
        <f>IF(E52=0,0,SUM(E$4:E52))</f>
        <v>0</v>
      </c>
      <c r="R52" s="34">
        <f>IF(K52=0,0,SUM(K$4:K52))</f>
        <v>0</v>
      </c>
      <c r="S52" s="43">
        <f t="shared" si="9"/>
        <v>0</v>
      </c>
    </row>
    <row r="53" spans="1:19">
      <c r="A53" s="58">
        <f t="shared" si="0"/>
        <v>9</v>
      </c>
      <c r="B53" s="75">
        <f t="shared" si="4"/>
        <v>41700</v>
      </c>
      <c r="C53" s="28"/>
      <c r="D53" s="28"/>
      <c r="E53" s="87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10"/>
        <v>0</v>
      </c>
      <c r="M53" s="84">
        <f t="shared" si="1"/>
        <v>0</v>
      </c>
      <c r="N53" s="34">
        <f t="shared" si="2"/>
        <v>0</v>
      </c>
      <c r="O53" s="43">
        <f t="shared" si="3"/>
        <v>0</v>
      </c>
      <c r="Q53" s="84">
        <f>IF(E53=0,0,SUM(E$4:E53))</f>
        <v>0</v>
      </c>
      <c r="R53" s="34">
        <f>IF(K53=0,0,SUM(K$4:K53))</f>
        <v>0</v>
      </c>
      <c r="S53" s="43">
        <f t="shared" si="9"/>
        <v>0</v>
      </c>
    </row>
    <row r="54" spans="1:19">
      <c r="A54" s="58">
        <f t="shared" si="0"/>
        <v>10</v>
      </c>
      <c r="B54" s="75">
        <f t="shared" si="4"/>
        <v>41707</v>
      </c>
      <c r="C54" s="28"/>
      <c r="D54" s="28"/>
      <c r="E54" s="87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10"/>
        <v>0</v>
      </c>
      <c r="M54" s="84">
        <f t="shared" si="1"/>
        <v>0</v>
      </c>
      <c r="N54" s="34">
        <f t="shared" si="2"/>
        <v>0</v>
      </c>
      <c r="O54" s="43">
        <f t="shared" si="3"/>
        <v>0</v>
      </c>
      <c r="Q54" s="84">
        <f>IF(E54=0,0,SUM(E$4:E54))</f>
        <v>0</v>
      </c>
      <c r="R54" s="34">
        <f>IF(K54=0,0,SUM(K$4:K54))</f>
        <v>0</v>
      </c>
      <c r="S54" s="43">
        <f t="shared" si="9"/>
        <v>0</v>
      </c>
    </row>
    <row r="55" spans="1:19">
      <c r="A55" s="58">
        <f t="shared" si="0"/>
        <v>11</v>
      </c>
      <c r="B55" s="75">
        <f t="shared" si="4"/>
        <v>41714</v>
      </c>
      <c r="C55" s="28"/>
      <c r="D55" s="28"/>
      <c r="E55" s="87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10"/>
        <v>0</v>
      </c>
      <c r="M55" s="84">
        <f t="shared" si="1"/>
        <v>0</v>
      </c>
      <c r="N55" s="34">
        <f t="shared" si="2"/>
        <v>0</v>
      </c>
      <c r="O55" s="43">
        <f t="shared" si="3"/>
        <v>0</v>
      </c>
      <c r="Q55" s="84">
        <f>IF(E55=0,0,SUM(E$4:E55))</f>
        <v>0</v>
      </c>
      <c r="R55" s="34">
        <f>IF(K55=0,0,SUM(K$4:K55))</f>
        <v>0</v>
      </c>
      <c r="S55" s="43">
        <f t="shared" si="9"/>
        <v>0</v>
      </c>
    </row>
    <row r="56" spans="1:19">
      <c r="A56" s="58">
        <f t="shared" si="0"/>
        <v>12</v>
      </c>
      <c r="B56" s="75">
        <f t="shared" si="4"/>
        <v>41721</v>
      </c>
      <c r="C56" s="28"/>
      <c r="D56" s="28"/>
      <c r="E56" s="87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10"/>
        <v>0</v>
      </c>
      <c r="M56" s="84">
        <f t="shared" si="1"/>
        <v>0</v>
      </c>
      <c r="N56" s="34">
        <f t="shared" si="2"/>
        <v>0</v>
      </c>
      <c r="O56" s="43">
        <f t="shared" si="3"/>
        <v>0</v>
      </c>
      <c r="Q56" s="84">
        <f>IF(E56=0,0,SUM(E$4:E56))</f>
        <v>0</v>
      </c>
      <c r="R56" s="34">
        <f>IF(K56=0,0,SUM(K$4:K56))</f>
        <v>0</v>
      </c>
      <c r="S56" s="43">
        <f t="shared" si="9"/>
        <v>0</v>
      </c>
    </row>
    <row r="70" spans="21:21">
      <c r="U70" s="80"/>
    </row>
  </sheetData>
  <mergeCells count="13">
    <mergeCell ref="F1:K1"/>
    <mergeCell ref="C1:E1"/>
    <mergeCell ref="R2:S2"/>
    <mergeCell ref="F2:G2"/>
    <mergeCell ref="C2:D2"/>
    <mergeCell ref="M1:O1"/>
    <mergeCell ref="N2:O2"/>
    <mergeCell ref="AA10:AB10"/>
    <mergeCell ref="AA1:AB1"/>
    <mergeCell ref="U2:V2"/>
    <mergeCell ref="X2:Y2"/>
    <mergeCell ref="Q1:S1"/>
    <mergeCell ref="AA4:AB4"/>
  </mergeCells>
  <phoneticPr fontId="0" type="noConversion"/>
  <conditionalFormatting sqref="AA9:AB9">
    <cfRule type="expression" dxfId="0" priority="1">
      <formula>$AA9&lt;0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LEES DIT</vt:lpstr>
      <vt:lpstr>Elektriciteit</vt:lpstr>
    </vt:vector>
  </TitlesOfParts>
  <Company>Excel Tekst en Uitleg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WGR</cp:lastModifiedBy>
  <dcterms:created xsi:type="dcterms:W3CDTF">2005-06-05T11:40:39Z</dcterms:created>
  <dcterms:modified xsi:type="dcterms:W3CDTF">2014-04-23T14:39:12Z</dcterms:modified>
</cp:coreProperties>
</file>