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charts/chart1.xml" ContentType="application/vnd.openxmlformats-officedocument.drawingml.chart+xml"/>
  <Override PartName="/xl/drawings/drawing3.xml" ContentType="application/vnd.openxmlformats-officedocument.drawing+xml"/>
  <Override PartName="/xl/ctrlProps/ctrlProp3.xml" ContentType="application/vnd.ms-excel.controlproperties+xml"/>
  <Override PartName="/xl/ctrlProps/ctrlProp4.xml" ContentType="application/vnd.ms-excel.controlproperties+xml"/>
  <Override PartName="/xl/comments2.xml" ContentType="application/vnd.openxmlformats-officedocument.spreadsheetml.comments+xml"/>
  <Override PartName="/xl/charts/chart2.xml" ContentType="application/vnd.openxmlformats-officedocument.drawingml.chart+xml"/>
  <Override PartName="/xl/drawings/drawing4.xml" ContentType="application/vnd.openxmlformats-officedocument.drawing+xml"/>
  <Override PartName="/xl/ctrlProps/ctrlProp5.xml" ContentType="application/vnd.ms-excel.controlproperties+xml"/>
  <Override PartName="/xl/ctrlProps/ctrlProp6.xml" ContentType="application/vnd.ms-excel.controlproperties+xml"/>
  <Override PartName="/xl/comments3.xml" ContentType="application/vnd.openxmlformats-officedocument.spreadsheetml.comments+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w.degroot\Downloads\"/>
    </mc:Choice>
  </mc:AlternateContent>
  <bookViews>
    <workbookView xWindow="0" yWindow="0" windowWidth="28800" windowHeight="12450"/>
  </bookViews>
  <sheets>
    <sheet name="LEES DIT" sheetId="8" r:id="rId1"/>
    <sheet name="Gas" sheetId="6" r:id="rId2"/>
    <sheet name="Dagstroom" sheetId="4" r:id="rId3"/>
    <sheet name="Nachtstroom" sheetId="5" r:id="rId4"/>
  </sheets>
  <definedNames>
    <definedName name="_xlnm.Print_Area" localSheetId="2">Dagstroom!$A$1:$R$57</definedName>
    <definedName name="_xlnm.Print_Area" localSheetId="1">Gas!$A$1:$R$57</definedName>
    <definedName name="_xlnm.Print_Area" localSheetId="3">Nachtstroom!$A$1:$R$57</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6" i="6" l="1"/>
  <c r="C7" i="6"/>
  <c r="C8" i="6"/>
  <c r="C9" i="6"/>
  <c r="Q13" i="4"/>
  <c r="Q13" i="5"/>
  <c r="Q13" i="6"/>
  <c r="C57" i="6" l="1"/>
  <c r="C56" i="6"/>
  <c r="C55" i="6"/>
  <c r="C54" i="6"/>
  <c r="C53" i="6"/>
  <c r="C52" i="6"/>
  <c r="C51" i="6"/>
  <c r="C50" i="6"/>
  <c r="C49" i="6"/>
  <c r="C48" i="6"/>
  <c r="C47" i="6"/>
  <c r="C46" i="6"/>
  <c r="C45" i="6"/>
  <c r="C44" i="6"/>
  <c r="C43" i="6"/>
  <c r="C42" i="6"/>
  <c r="C41" i="6"/>
  <c r="C40" i="6"/>
  <c r="C39" i="6"/>
  <c r="C38" i="6"/>
  <c r="C37" i="6"/>
  <c r="C36" i="6"/>
  <c r="C35" i="6"/>
  <c r="C34" i="6"/>
  <c r="C33" i="6"/>
  <c r="C32" i="6"/>
  <c r="C31" i="6"/>
  <c r="C30" i="6"/>
  <c r="C29" i="6"/>
  <c r="C28" i="6"/>
  <c r="C27" i="6"/>
  <c r="C26" i="6"/>
  <c r="C25" i="6"/>
  <c r="C24" i="6"/>
  <c r="C23" i="6"/>
  <c r="C22" i="6"/>
  <c r="C21" i="6"/>
  <c r="C20" i="6"/>
  <c r="C19" i="6"/>
  <c r="C18" i="6"/>
  <c r="C17" i="6"/>
  <c r="C16" i="6"/>
  <c r="C15" i="6"/>
  <c r="C14" i="6"/>
  <c r="C13" i="6"/>
  <c r="C12" i="6"/>
  <c r="C11" i="6"/>
  <c r="C10" i="6"/>
  <c r="A6" i="6"/>
  <c r="D6" i="6" s="1"/>
  <c r="C57" i="5"/>
  <c r="C56" i="5"/>
  <c r="C55" i="5"/>
  <c r="C54" i="5"/>
  <c r="C53" i="5"/>
  <c r="C52" i="5"/>
  <c r="C51" i="5"/>
  <c r="C50" i="5"/>
  <c r="C49" i="5"/>
  <c r="C48" i="5"/>
  <c r="C47" i="5"/>
  <c r="C46" i="5"/>
  <c r="C45" i="5"/>
  <c r="C44" i="5"/>
  <c r="C43" i="5"/>
  <c r="C42" i="5"/>
  <c r="C41" i="5"/>
  <c r="C40" i="5"/>
  <c r="C39" i="5"/>
  <c r="C38" i="5"/>
  <c r="C37" i="5"/>
  <c r="C36" i="5"/>
  <c r="C35" i="5"/>
  <c r="C34" i="5"/>
  <c r="C33" i="5"/>
  <c r="C32" i="5"/>
  <c r="C31" i="5"/>
  <c r="C30" i="5"/>
  <c r="C29" i="5"/>
  <c r="C28" i="5"/>
  <c r="C27" i="5"/>
  <c r="C26" i="5"/>
  <c r="C25" i="5"/>
  <c r="C24" i="5"/>
  <c r="C23" i="5"/>
  <c r="C22" i="5"/>
  <c r="C21" i="5"/>
  <c r="C20" i="5"/>
  <c r="C19" i="5"/>
  <c r="C18" i="5"/>
  <c r="C17" i="5"/>
  <c r="C16" i="5"/>
  <c r="C15" i="5"/>
  <c r="C14" i="5"/>
  <c r="C13" i="5"/>
  <c r="C12" i="5"/>
  <c r="C11" i="5"/>
  <c r="C10" i="5"/>
  <c r="C9" i="5"/>
  <c r="C8" i="5"/>
  <c r="C7" i="5"/>
  <c r="C6" i="5"/>
  <c r="A6" i="5"/>
  <c r="D6" i="5" s="1"/>
  <c r="C57" i="4"/>
  <c r="C56" i="4"/>
  <c r="C55" i="4"/>
  <c r="C54" i="4"/>
  <c r="C53" i="4"/>
  <c r="C52" i="4"/>
  <c r="C51" i="4"/>
  <c r="C50" i="4"/>
  <c r="C49" i="4"/>
  <c r="C48" i="4"/>
  <c r="C47" i="4"/>
  <c r="C46" i="4"/>
  <c r="C45" i="4"/>
  <c r="C44" i="4"/>
  <c r="C43" i="4"/>
  <c r="C42" i="4"/>
  <c r="C41" i="4"/>
  <c r="C40" i="4"/>
  <c r="C39" i="4"/>
  <c r="C38" i="4"/>
  <c r="C37" i="4"/>
  <c r="C36" i="4"/>
  <c r="C35" i="4"/>
  <c r="C34" i="4"/>
  <c r="C33" i="4"/>
  <c r="C32" i="4"/>
  <c r="C31" i="4"/>
  <c r="C30" i="4"/>
  <c r="C29" i="4"/>
  <c r="C28" i="4"/>
  <c r="C27" i="4"/>
  <c r="C26" i="4"/>
  <c r="C25" i="4"/>
  <c r="C24" i="4"/>
  <c r="C23" i="4"/>
  <c r="C22" i="4"/>
  <c r="C21" i="4"/>
  <c r="C20" i="4"/>
  <c r="C19" i="4"/>
  <c r="C18" i="4"/>
  <c r="C17" i="4"/>
  <c r="C16" i="4"/>
  <c r="C15" i="4"/>
  <c r="C14" i="4"/>
  <c r="C13" i="4"/>
  <c r="C12" i="4"/>
  <c r="C11" i="4"/>
  <c r="C10" i="4"/>
  <c r="C9" i="4"/>
  <c r="C8" i="4"/>
  <c r="C7" i="4"/>
  <c r="C6" i="4"/>
  <c r="A6" i="4"/>
  <c r="D6" i="4" s="1"/>
  <c r="E6" i="5" l="1"/>
  <c r="A7" i="4"/>
  <c r="E6" i="4"/>
  <c r="C4" i="5"/>
  <c r="E6" i="6"/>
  <c r="C4" i="6"/>
  <c r="A7" i="6"/>
  <c r="D7" i="6" s="1"/>
  <c r="C4" i="4"/>
  <c r="A7" i="5"/>
  <c r="D7" i="5" s="1"/>
  <c r="A8" i="4"/>
  <c r="D8" i="4" s="1"/>
  <c r="D7" i="4" l="1"/>
  <c r="E7" i="4" s="1"/>
  <c r="A8" i="6"/>
  <c r="D8" i="6" s="1"/>
  <c r="A8" i="5"/>
  <c r="D8" i="5" s="1"/>
  <c r="A9" i="4"/>
  <c r="D9" i="4" s="1"/>
  <c r="E7" i="6" l="1"/>
  <c r="E8" i="6"/>
  <c r="A9" i="6"/>
  <c r="D9" i="6" s="1"/>
  <c r="E8" i="5"/>
  <c r="A9" i="5"/>
  <c r="D9" i="5" s="1"/>
  <c r="E7" i="5"/>
  <c r="A10" i="4"/>
  <c r="D10" i="4" s="1"/>
  <c r="E9" i="4"/>
  <c r="E8" i="4"/>
  <c r="A10" i="6" l="1"/>
  <c r="D10" i="6" s="1"/>
  <c r="E9" i="5"/>
  <c r="A10" i="5"/>
  <c r="D10" i="5" s="1"/>
  <c r="A11" i="4"/>
  <c r="D11" i="4" s="1"/>
  <c r="E10" i="4"/>
  <c r="E9" i="6" l="1"/>
  <c r="E10" i="6"/>
  <c r="A11" i="6"/>
  <c r="D11" i="6" s="1"/>
  <c r="E10" i="5"/>
  <c r="A11" i="5"/>
  <c r="D11" i="5" s="1"/>
  <c r="E11" i="4"/>
  <c r="A12" i="4"/>
  <c r="D12" i="4" s="1"/>
  <c r="A12" i="6" l="1"/>
  <c r="D12" i="6" s="1"/>
  <c r="E11" i="6"/>
  <c r="A12" i="5"/>
  <c r="D12" i="5" s="1"/>
  <c r="E11" i="5"/>
  <c r="E12" i="4"/>
  <c r="A13" i="4"/>
  <c r="D13" i="4" s="1"/>
  <c r="A13" i="6" l="1"/>
  <c r="D13" i="6" s="1"/>
  <c r="E12" i="5"/>
  <c r="A13" i="5"/>
  <c r="D13" i="5" s="1"/>
  <c r="A14" i="4"/>
  <c r="D14" i="4" s="1"/>
  <c r="E13" i="4"/>
  <c r="E12" i="6" l="1"/>
  <c r="E13" i="6"/>
  <c r="A14" i="6"/>
  <c r="D14" i="6" s="1"/>
  <c r="E13" i="5"/>
  <c r="A14" i="5"/>
  <c r="D14" i="5" s="1"/>
  <c r="E14" i="4"/>
  <c r="A15" i="4"/>
  <c r="D15" i="4" s="1"/>
  <c r="A15" i="6" l="1"/>
  <c r="D15" i="6" s="1"/>
  <c r="E14" i="6"/>
  <c r="A15" i="5"/>
  <c r="D15" i="5" s="1"/>
  <c r="E14" i="5"/>
  <c r="E15" i="4"/>
  <c r="A16" i="4"/>
  <c r="D16" i="4" s="1"/>
  <c r="E15" i="6" l="1"/>
  <c r="A16" i="6"/>
  <c r="D16" i="6" s="1"/>
  <c r="A16" i="5"/>
  <c r="D16" i="5" s="1"/>
  <c r="E15" i="5"/>
  <c r="E16" i="4"/>
  <c r="A17" i="4"/>
  <c r="D17" i="4" s="1"/>
  <c r="A17" i="6" l="1"/>
  <c r="D17" i="6" s="1"/>
  <c r="E16" i="6"/>
  <c r="A17" i="5"/>
  <c r="D17" i="5" s="1"/>
  <c r="E16" i="5"/>
  <c r="A18" i="4"/>
  <c r="D18" i="4" s="1"/>
  <c r="E17" i="4"/>
  <c r="E17" i="6" l="1"/>
  <c r="A18" i="6"/>
  <c r="D18" i="6" s="1"/>
  <c r="E17" i="5"/>
  <c r="A18" i="5"/>
  <c r="D18" i="5" s="1"/>
  <c r="E18" i="4"/>
  <c r="A19" i="4"/>
  <c r="D19" i="4" s="1"/>
  <c r="A19" i="6" l="1"/>
  <c r="D19" i="6" s="1"/>
  <c r="E18" i="6"/>
  <c r="A19" i="5"/>
  <c r="D19" i="5" s="1"/>
  <c r="E18" i="5"/>
  <c r="E19" i="4"/>
  <c r="A20" i="4"/>
  <c r="D20" i="4" s="1"/>
  <c r="A20" i="6" l="1"/>
  <c r="D20" i="6" s="1"/>
  <c r="E19" i="6"/>
  <c r="A20" i="5"/>
  <c r="D20" i="5" s="1"/>
  <c r="E19" i="5"/>
  <c r="E20" i="4"/>
  <c r="A21" i="4"/>
  <c r="D21" i="4" s="1"/>
  <c r="A21" i="6" l="1"/>
  <c r="D21" i="6" s="1"/>
  <c r="E20" i="6"/>
  <c r="A21" i="5"/>
  <c r="D21" i="5" s="1"/>
  <c r="E20" i="5"/>
  <c r="A22" i="4"/>
  <c r="D22" i="4" s="1"/>
  <c r="E21" i="4"/>
  <c r="E21" i="6" l="1"/>
  <c r="A22" i="6"/>
  <c r="D22" i="6" s="1"/>
  <c r="E21" i="5"/>
  <c r="A22" i="5"/>
  <c r="D22" i="5" s="1"/>
  <c r="E22" i="4"/>
  <c r="A23" i="4"/>
  <c r="D23" i="4" s="1"/>
  <c r="A23" i="6" l="1"/>
  <c r="D23" i="6" s="1"/>
  <c r="E22" i="6"/>
  <c r="A23" i="5"/>
  <c r="D23" i="5" s="1"/>
  <c r="E22" i="5"/>
  <c r="E23" i="4"/>
  <c r="A24" i="4"/>
  <c r="D24" i="4" s="1"/>
  <c r="A24" i="6" l="1"/>
  <c r="D24" i="6" s="1"/>
  <c r="E23" i="6"/>
  <c r="A24" i="5"/>
  <c r="D24" i="5" s="1"/>
  <c r="E23" i="5"/>
  <c r="E24" i="4"/>
  <c r="A25" i="4"/>
  <c r="D25" i="4" s="1"/>
  <c r="A25" i="6" l="1"/>
  <c r="D25" i="6" s="1"/>
  <c r="E24" i="6"/>
  <c r="A25" i="5"/>
  <c r="D25" i="5" s="1"/>
  <c r="E24" i="5"/>
  <c r="A26" i="4"/>
  <c r="D26" i="4" s="1"/>
  <c r="E25" i="4"/>
  <c r="E25" i="6" l="1"/>
  <c r="A26" i="6"/>
  <c r="D26" i="6" s="1"/>
  <c r="E25" i="5"/>
  <c r="A26" i="5"/>
  <c r="D26" i="5" s="1"/>
  <c r="E26" i="4"/>
  <c r="A27" i="4"/>
  <c r="D27" i="4" s="1"/>
  <c r="A27" i="6" l="1"/>
  <c r="D27" i="6" s="1"/>
  <c r="E26" i="6"/>
  <c r="A27" i="5"/>
  <c r="D27" i="5" s="1"/>
  <c r="E26" i="5"/>
  <c r="E27" i="4"/>
  <c r="A28" i="4"/>
  <c r="D28" i="4" s="1"/>
  <c r="A28" i="6" l="1"/>
  <c r="D28" i="6" s="1"/>
  <c r="E27" i="6"/>
  <c r="A28" i="5"/>
  <c r="D28" i="5" s="1"/>
  <c r="E27" i="5"/>
  <c r="A29" i="4"/>
  <c r="D29" i="4" s="1"/>
  <c r="E28" i="4"/>
  <c r="E28" i="6" l="1"/>
  <c r="A29" i="6"/>
  <c r="D29" i="6" s="1"/>
  <c r="E28" i="5"/>
  <c r="A29" i="5"/>
  <c r="D29" i="5" s="1"/>
  <c r="A30" i="4"/>
  <c r="D30" i="4" s="1"/>
  <c r="E29" i="4"/>
  <c r="E29" i="6" l="1"/>
  <c r="A30" i="6"/>
  <c r="D30" i="6" s="1"/>
  <c r="E29" i="5"/>
  <c r="A30" i="5"/>
  <c r="D30" i="5" s="1"/>
  <c r="E30" i="4"/>
  <c r="A31" i="4"/>
  <c r="D31" i="4" s="1"/>
  <c r="A31" i="6" l="1"/>
  <c r="D31" i="6" s="1"/>
  <c r="E30" i="6"/>
  <c r="A31" i="5"/>
  <c r="D31" i="5" s="1"/>
  <c r="E30" i="5"/>
  <c r="E31" i="4"/>
  <c r="A32" i="4"/>
  <c r="D32" i="4" s="1"/>
  <c r="A32" i="6" l="1"/>
  <c r="D32" i="6" s="1"/>
  <c r="E31" i="6"/>
  <c r="A32" i="5"/>
  <c r="D32" i="5" s="1"/>
  <c r="E31" i="5"/>
  <c r="A33" i="4"/>
  <c r="D33" i="4" s="1"/>
  <c r="E32" i="4"/>
  <c r="E32" i="6" l="1"/>
  <c r="A33" i="6"/>
  <c r="D33" i="6" s="1"/>
  <c r="E32" i="5"/>
  <c r="A33" i="5"/>
  <c r="D33" i="5" s="1"/>
  <c r="A34" i="4"/>
  <c r="D34" i="4" s="1"/>
  <c r="E33" i="4"/>
  <c r="E33" i="6" l="1"/>
  <c r="A34" i="6"/>
  <c r="D34" i="6" s="1"/>
  <c r="E33" i="5"/>
  <c r="A34" i="5"/>
  <c r="D34" i="5" s="1"/>
  <c r="E34" i="4"/>
  <c r="A35" i="4"/>
  <c r="D35" i="4" s="1"/>
  <c r="A35" i="6" l="1"/>
  <c r="D35" i="6" s="1"/>
  <c r="E34" i="6"/>
  <c r="A35" i="5"/>
  <c r="D35" i="5" s="1"/>
  <c r="E34" i="5"/>
  <c r="E35" i="4"/>
  <c r="A36" i="4"/>
  <c r="D36" i="4" s="1"/>
  <c r="A36" i="6" l="1"/>
  <c r="D36" i="6" s="1"/>
  <c r="E35" i="6"/>
  <c r="A36" i="5"/>
  <c r="D36" i="5" s="1"/>
  <c r="E35" i="5"/>
  <c r="E36" i="4"/>
  <c r="A37" i="4"/>
  <c r="D37" i="4" s="1"/>
  <c r="E36" i="6" l="1"/>
  <c r="A37" i="6"/>
  <c r="D37" i="6" s="1"/>
  <c r="E36" i="5"/>
  <c r="A37" i="5"/>
  <c r="D37" i="5" s="1"/>
  <c r="A38" i="4"/>
  <c r="D38" i="4" s="1"/>
  <c r="E37" i="4"/>
  <c r="E37" i="6" l="1"/>
  <c r="A38" i="6"/>
  <c r="D38" i="6" s="1"/>
  <c r="E37" i="5"/>
  <c r="A38" i="5"/>
  <c r="D38" i="5" s="1"/>
  <c r="E38" i="4"/>
  <c r="A39" i="4"/>
  <c r="D39" i="4" s="1"/>
  <c r="A39" i="6" l="1"/>
  <c r="D39" i="6" s="1"/>
  <c r="E38" i="6"/>
  <c r="A39" i="5"/>
  <c r="D39" i="5" s="1"/>
  <c r="E38" i="5"/>
  <c r="E39" i="4"/>
  <c r="A40" i="4"/>
  <c r="D40" i="4" s="1"/>
  <c r="A40" i="6" l="1"/>
  <c r="D40" i="6" s="1"/>
  <c r="E39" i="6"/>
  <c r="A40" i="5"/>
  <c r="D40" i="5" s="1"/>
  <c r="E39" i="5"/>
  <c r="A41" i="4"/>
  <c r="D41" i="4" s="1"/>
  <c r="E40" i="4"/>
  <c r="E40" i="6" l="1"/>
  <c r="A41" i="6"/>
  <c r="D41" i="6" s="1"/>
  <c r="E40" i="5"/>
  <c r="A41" i="5"/>
  <c r="D41" i="5" s="1"/>
  <c r="A42" i="4"/>
  <c r="D42" i="4" s="1"/>
  <c r="E41" i="4"/>
  <c r="E41" i="6" l="1"/>
  <c r="A42" i="6"/>
  <c r="D42" i="6" s="1"/>
  <c r="E41" i="5"/>
  <c r="A42" i="5"/>
  <c r="D42" i="5" s="1"/>
  <c r="E42" i="4"/>
  <c r="A43" i="4"/>
  <c r="D43" i="4" s="1"/>
  <c r="A43" i="6" l="1"/>
  <c r="D43" i="6" s="1"/>
  <c r="E42" i="6"/>
  <c r="A43" i="5"/>
  <c r="D43" i="5" s="1"/>
  <c r="E42" i="5"/>
  <c r="E43" i="4"/>
  <c r="A44" i="4"/>
  <c r="D44" i="4" s="1"/>
  <c r="A44" i="6" l="1"/>
  <c r="D44" i="6" s="1"/>
  <c r="E43" i="6"/>
  <c r="A44" i="5"/>
  <c r="D44" i="5" s="1"/>
  <c r="E43" i="5"/>
  <c r="E44" i="4"/>
  <c r="A45" i="4"/>
  <c r="D45" i="4" s="1"/>
  <c r="E44" i="6" l="1"/>
  <c r="A45" i="6"/>
  <c r="D45" i="6" s="1"/>
  <c r="E44" i="5"/>
  <c r="A45" i="5"/>
  <c r="D45" i="5" s="1"/>
  <c r="A46" i="4"/>
  <c r="D46" i="4" s="1"/>
  <c r="E45" i="4"/>
  <c r="E45" i="6" l="1"/>
  <c r="A46" i="6"/>
  <c r="D46" i="6" s="1"/>
  <c r="E45" i="5"/>
  <c r="A46" i="5"/>
  <c r="D46" i="5" s="1"/>
  <c r="E46" i="4"/>
  <c r="A47" i="4"/>
  <c r="D47" i="4" s="1"/>
  <c r="A47" i="6" l="1"/>
  <c r="D47" i="6" s="1"/>
  <c r="E46" i="6"/>
  <c r="A47" i="5"/>
  <c r="D47" i="5" s="1"/>
  <c r="E46" i="5"/>
  <c r="E47" i="4"/>
  <c r="A48" i="4"/>
  <c r="D48" i="4" s="1"/>
  <c r="A48" i="6" l="1"/>
  <c r="D48" i="6" s="1"/>
  <c r="E47" i="6"/>
  <c r="A48" i="5"/>
  <c r="D48" i="5" s="1"/>
  <c r="E47" i="5"/>
  <c r="E48" i="4"/>
  <c r="A49" i="4"/>
  <c r="D49" i="4" s="1"/>
  <c r="E48" i="6" l="1"/>
  <c r="A49" i="6"/>
  <c r="D49" i="6" s="1"/>
  <c r="E48" i="5"/>
  <c r="A49" i="5"/>
  <c r="D49" i="5" s="1"/>
  <c r="A50" i="4"/>
  <c r="D50" i="4" s="1"/>
  <c r="E49" i="4"/>
  <c r="E49" i="6" l="1"/>
  <c r="A50" i="6"/>
  <c r="D50" i="6" s="1"/>
  <c r="E49" i="5"/>
  <c r="A50" i="5"/>
  <c r="D50" i="5" s="1"/>
  <c r="E50" i="4"/>
  <c r="A51" i="4"/>
  <c r="D51" i="4" s="1"/>
  <c r="A51" i="6" l="1"/>
  <c r="D51" i="6" s="1"/>
  <c r="E50" i="6"/>
  <c r="A51" i="5"/>
  <c r="D51" i="5" s="1"/>
  <c r="E50" i="5"/>
  <c r="E51" i="4"/>
  <c r="A52" i="4"/>
  <c r="D52" i="4" s="1"/>
  <c r="A52" i="6" l="1"/>
  <c r="D52" i="6" s="1"/>
  <c r="E51" i="6"/>
  <c r="A52" i="5"/>
  <c r="D52" i="5" s="1"/>
  <c r="E51" i="5"/>
  <c r="A53" i="4"/>
  <c r="D53" i="4" s="1"/>
  <c r="E52" i="4"/>
  <c r="E52" i="6" l="1"/>
  <c r="A53" i="6"/>
  <c r="D53" i="6" s="1"/>
  <c r="E52" i="5"/>
  <c r="A53" i="5"/>
  <c r="D53" i="5" s="1"/>
  <c r="A54" i="4"/>
  <c r="D54" i="4" s="1"/>
  <c r="E53" i="4"/>
  <c r="E53" i="6" l="1"/>
  <c r="A54" i="6"/>
  <c r="D54" i="6" s="1"/>
  <c r="E53" i="5"/>
  <c r="A54" i="5"/>
  <c r="D54" i="5" s="1"/>
  <c r="A55" i="4"/>
  <c r="D55" i="4" s="1"/>
  <c r="E54" i="4"/>
  <c r="A55" i="6" l="1"/>
  <c r="D55" i="6" s="1"/>
  <c r="E54" i="6"/>
  <c r="A55" i="5"/>
  <c r="D55" i="5" s="1"/>
  <c r="E54" i="5"/>
  <c r="E55" i="4"/>
  <c r="A56" i="4"/>
  <c r="D56" i="4" s="1"/>
  <c r="A56" i="6" l="1"/>
  <c r="D56" i="6" s="1"/>
  <c r="E55" i="6"/>
  <c r="A56" i="5"/>
  <c r="D56" i="5" s="1"/>
  <c r="E55" i="5"/>
  <c r="A57" i="4"/>
  <c r="D57" i="4" s="1"/>
  <c r="E56" i="4"/>
  <c r="E56" i="6" l="1"/>
  <c r="A57" i="6"/>
  <c r="D57" i="6" s="1"/>
  <c r="E56" i="5"/>
  <c r="A57" i="5"/>
  <c r="D57" i="5" s="1"/>
  <c r="E57" i="4"/>
  <c r="E4" i="4" s="1"/>
  <c r="D4" i="4"/>
  <c r="F4" i="4" l="1"/>
  <c r="F57" i="4" s="1"/>
  <c r="S4" i="4"/>
  <c r="E57" i="6"/>
  <c r="E4" i="6" s="1"/>
  <c r="D4" i="6"/>
  <c r="E57" i="5"/>
  <c r="E4" i="5" s="1"/>
  <c r="D4" i="5"/>
  <c r="F45" i="4"/>
  <c r="F37" i="4"/>
  <c r="F54" i="4"/>
  <c r="F50" i="4"/>
  <c r="F38" i="4"/>
  <c r="F34" i="4"/>
  <c r="F22" i="4"/>
  <c r="F18" i="4"/>
  <c r="F7" i="4"/>
  <c r="F49" i="4"/>
  <c r="F29" i="4"/>
  <c r="F17" i="4"/>
  <c r="F13" i="4"/>
  <c r="F55" i="4"/>
  <c r="F48" i="4"/>
  <c r="F47" i="4"/>
  <c r="F40" i="4"/>
  <c r="F39" i="4"/>
  <c r="F32" i="4"/>
  <c r="F31" i="4"/>
  <c r="F24" i="4"/>
  <c r="F23" i="4"/>
  <c r="F16" i="4"/>
  <c r="F15" i="4"/>
  <c r="F8" i="4"/>
  <c r="F6" i="4"/>
  <c r="F9" i="4" l="1"/>
  <c r="F19" i="4"/>
  <c r="F27" i="4"/>
  <c r="F35" i="4"/>
  <c r="F43" i="4"/>
  <c r="F51" i="4"/>
  <c r="F56" i="4"/>
  <c r="F33" i="4"/>
  <c r="F11" i="4"/>
  <c r="F26" i="4"/>
  <c r="F42" i="4"/>
  <c r="F21" i="4"/>
  <c r="F53" i="4"/>
  <c r="F12" i="4"/>
  <c r="F20" i="4"/>
  <c r="F28" i="4"/>
  <c r="F36" i="4"/>
  <c r="F44" i="4"/>
  <c r="F52" i="4"/>
  <c r="F10" i="4"/>
  <c r="F41" i="4"/>
  <c r="F14" i="4"/>
  <c r="F30" i="4"/>
  <c r="F46" i="4"/>
  <c r="F25" i="4"/>
  <c r="F4" i="5"/>
  <c r="F47" i="5" s="1"/>
  <c r="S4" i="5"/>
  <c r="F4" i="6"/>
  <c r="F55" i="6" s="1"/>
  <c r="S4" i="6"/>
  <c r="F28" i="5" l="1"/>
  <c r="F36" i="5"/>
  <c r="F7" i="5"/>
  <c r="F20" i="5"/>
  <c r="F10" i="5"/>
  <c r="F16" i="5"/>
  <c r="F24" i="5"/>
  <c r="F32" i="5"/>
  <c r="F40" i="5"/>
  <c r="F48" i="5"/>
  <c r="F56" i="5"/>
  <c r="F6" i="5"/>
  <c r="F42" i="5"/>
  <c r="F12" i="5"/>
  <c r="F35" i="5"/>
  <c r="F44" i="5"/>
  <c r="F52" i="5"/>
  <c r="F14" i="5"/>
  <c r="F30" i="5"/>
  <c r="F54" i="5"/>
  <c r="F23" i="5"/>
  <c r="F51" i="5"/>
  <c r="F9" i="5"/>
  <c r="F11" i="5"/>
  <c r="F21" i="5"/>
  <c r="F29" i="5"/>
  <c r="F37" i="5"/>
  <c r="F45" i="5"/>
  <c r="F53" i="5"/>
  <c r="F18" i="5"/>
  <c r="F38" i="5"/>
  <c r="F8" i="5"/>
  <c r="F27" i="5"/>
  <c r="F55" i="5"/>
  <c r="F13" i="5"/>
  <c r="F17" i="5"/>
  <c r="F25" i="5"/>
  <c r="F33" i="5"/>
  <c r="F41" i="5"/>
  <c r="F49" i="5"/>
  <c r="F57" i="5"/>
  <c r="F26" i="5"/>
  <c r="F46" i="5"/>
  <c r="F19" i="5"/>
  <c r="F39" i="5"/>
  <c r="F43" i="5"/>
  <c r="F22" i="5"/>
  <c r="F34" i="5"/>
  <c r="F50" i="5"/>
  <c r="F15" i="5"/>
  <c r="F31" i="5"/>
  <c r="F17" i="6"/>
  <c r="F36" i="6"/>
  <c r="F52" i="6"/>
  <c r="F29" i="6"/>
  <c r="F54" i="6"/>
  <c r="F20" i="6"/>
  <c r="F37" i="6"/>
  <c r="F53" i="6"/>
  <c r="F26" i="6"/>
  <c r="F12" i="6"/>
  <c r="F13" i="6"/>
  <c r="F25" i="6"/>
  <c r="F44" i="6"/>
  <c r="F14" i="6"/>
  <c r="F38" i="6"/>
  <c r="F27" i="6"/>
  <c r="F7" i="6"/>
  <c r="F28" i="6"/>
  <c r="F45" i="6"/>
  <c r="F18" i="6"/>
  <c r="F42" i="6"/>
  <c r="F35" i="6"/>
  <c r="F6" i="6"/>
  <c r="F11" i="6"/>
  <c r="F21" i="6"/>
  <c r="F32" i="6"/>
  <c r="F40" i="6"/>
  <c r="F48" i="6"/>
  <c r="F56" i="6"/>
  <c r="F22" i="6"/>
  <c r="F30" i="6"/>
  <c r="F46" i="6"/>
  <c r="F15" i="6"/>
  <c r="F43" i="6"/>
  <c r="F9" i="6"/>
  <c r="F16" i="6"/>
  <c r="F24" i="6"/>
  <c r="F33" i="6"/>
  <c r="F41" i="6"/>
  <c r="F49" i="6"/>
  <c r="F57" i="6"/>
  <c r="F10" i="6"/>
  <c r="F34" i="6"/>
  <c r="F50" i="6"/>
  <c r="F19" i="6"/>
  <c r="F47" i="6"/>
  <c r="F31" i="6"/>
  <c r="F51" i="6"/>
  <c r="F8" i="6"/>
  <c r="F23" i="6"/>
  <c r="F39" i="6"/>
</calcChain>
</file>

<file path=xl/comments1.xml><?xml version="1.0" encoding="utf-8"?>
<comments xmlns="http://schemas.openxmlformats.org/spreadsheetml/2006/main">
  <authors>
    <author>Wim de Groot</author>
    <author>Groot de, W. ( Wim )</author>
  </authors>
  <commentList>
    <comment ref="Q1" authorId="0" shapeId="0">
      <text>
        <r>
          <rPr>
            <sz val="11"/>
            <color indexed="81"/>
            <rFont val="Calibri"/>
            <family val="2"/>
          </rPr>
          <t>Klik op de knopjes om de top van de blauwe en zwarte lijn te verschuiven naar de koudste week. Zo past u het verwachte gebruik per week aan. 
De totale jaarprognose verandert hierdoor niet.</t>
        </r>
      </text>
    </comment>
    <comment ref="E3" authorId="1" shapeId="0">
      <text>
        <r>
          <rPr>
            <sz val="11"/>
            <color indexed="81"/>
            <rFont val="Calibri"/>
            <family val="2"/>
          </rPr>
          <t>Als het totale verbruik van vorig jaar langs de golflijn wordt uitgesmeerd over dit jaar.</t>
        </r>
      </text>
    </comment>
    <comment ref="A5" authorId="0" shapeId="0">
      <text>
        <r>
          <rPr>
            <sz val="11"/>
            <color indexed="81"/>
            <rFont val="Calibri"/>
            <family val="2"/>
          </rPr>
          <t>Vul een datum in: de eerste vaste dag waarop u begint met het noteren van de meterstanden.</t>
        </r>
      </text>
    </comment>
    <comment ref="Q9" authorId="0" shapeId="0">
      <text>
        <r>
          <rPr>
            <sz val="11"/>
            <color indexed="81"/>
            <rFont val="Calibri"/>
            <family val="2"/>
          </rPr>
          <t>U kunt de prognose aanpassen door het verschil tussen de koudste en de warmste periode groter of kleiner te maken. Klik op de knopjes en breng de blauwe lijn zo dicht mogelijk bij de zwarte.</t>
        </r>
      </text>
    </comment>
  </commentList>
</comments>
</file>

<file path=xl/comments2.xml><?xml version="1.0" encoding="utf-8"?>
<comments xmlns="http://schemas.openxmlformats.org/spreadsheetml/2006/main">
  <authors>
    <author>Wim de Groot</author>
    <author>Groot de, W. ( Wim )</author>
  </authors>
  <commentList>
    <comment ref="Q1" authorId="0" shapeId="0">
      <text>
        <r>
          <rPr>
            <sz val="11"/>
            <color indexed="81"/>
            <rFont val="Calibri"/>
            <family val="2"/>
          </rPr>
          <t>Klik op de knopjes om de top van de blauwe en zwarte lijn te verschuiven naar de koudste week. Zo past u het verwachte gebruik per week aan. 
De totale jaarprognose verandert hierdoor niet.</t>
        </r>
      </text>
    </comment>
    <comment ref="E3" authorId="1" shapeId="0">
      <text>
        <r>
          <rPr>
            <sz val="11"/>
            <color indexed="81"/>
            <rFont val="Calibri"/>
            <family val="2"/>
          </rPr>
          <t>Als het totale verbruik van vorig jaar langs de golflijn wordt uitgesmeerd over dit jaar.</t>
        </r>
      </text>
    </comment>
    <comment ref="A5" authorId="0" shapeId="0">
      <text>
        <r>
          <rPr>
            <sz val="11"/>
            <color indexed="81"/>
            <rFont val="Calibri"/>
            <family val="2"/>
          </rPr>
          <t>Vul een datum in: de eerste vaste dag waarop u begint met het noteren van de meterstanden.</t>
        </r>
      </text>
    </comment>
    <comment ref="Q9" authorId="0" shapeId="0">
      <text>
        <r>
          <rPr>
            <sz val="11"/>
            <color indexed="81"/>
            <rFont val="Calibri"/>
            <family val="2"/>
          </rPr>
          <t>U kunt de prognose aanpassen door het verschil tussen de koudste en de warmste periode groter of kleiner te maken. Klik op de knopjes en breng de blauwe lijn zo dicht mogelijk bij de zwarte.</t>
        </r>
      </text>
    </comment>
  </commentList>
</comments>
</file>

<file path=xl/comments3.xml><?xml version="1.0" encoding="utf-8"?>
<comments xmlns="http://schemas.openxmlformats.org/spreadsheetml/2006/main">
  <authors>
    <author>Wim de Groot</author>
    <author>Groot de, W. ( Wim )</author>
  </authors>
  <commentList>
    <comment ref="Q1" authorId="0" shapeId="0">
      <text>
        <r>
          <rPr>
            <sz val="11"/>
            <color indexed="81"/>
            <rFont val="Calibri"/>
            <family val="2"/>
          </rPr>
          <t>Klik op de knopjes om de top van de blauwe en zwarte lijn te verschuiven naar de koudste week. Zo past u het verwachte gebruik per week aan. 
De totale jaarprognose verandert hierdoor niet.</t>
        </r>
      </text>
    </comment>
    <comment ref="E3" authorId="1" shapeId="0">
      <text>
        <r>
          <rPr>
            <sz val="11"/>
            <color indexed="81"/>
            <rFont val="Calibri"/>
            <family val="2"/>
          </rPr>
          <t>Als het totale verbruik van vorig jaar langs de golflijn wordt uitgesmeerd over dit jaar.</t>
        </r>
      </text>
    </comment>
    <comment ref="A5" authorId="0" shapeId="0">
      <text>
        <r>
          <rPr>
            <sz val="11"/>
            <color indexed="81"/>
            <rFont val="Calibri"/>
            <family val="2"/>
          </rPr>
          <t>Vul een datum in: de eerste vaste dag waarop u begint met het noteren van de meterstanden.</t>
        </r>
      </text>
    </comment>
    <comment ref="Q9" authorId="0" shapeId="0">
      <text>
        <r>
          <rPr>
            <sz val="11"/>
            <color indexed="81"/>
            <rFont val="Calibri"/>
            <family val="2"/>
          </rPr>
          <t>U kunt de prognose aanpassen door het verschil tussen de koudste en de warmste periode groter of kleiner te maken. Klik op de knopjes en breng de blauwe lijn zo dicht mogelijk bij de zwarte.</t>
        </r>
      </text>
    </comment>
  </commentList>
</comments>
</file>

<file path=xl/sharedStrings.xml><?xml version="1.0" encoding="utf-8"?>
<sst xmlns="http://schemas.openxmlformats.org/spreadsheetml/2006/main" count="101" uniqueCount="43">
  <si>
    <t>Top:</t>
  </si>
  <si>
    <t>eerder</t>
  </si>
  <si>
    <t>tot nu toe</t>
  </si>
  <si>
    <t>t/m deze week:</t>
  </si>
  <si>
    <t>Prognose</t>
  </si>
  <si>
    <t>datum</t>
  </si>
  <si>
    <t>meterstand</t>
  </si>
  <si>
    <t>later</t>
  </si>
  <si>
    <t>Prognose:</t>
  </si>
  <si>
    <t>steiler</t>
  </si>
  <si>
    <t>vlakker</t>
  </si>
  <si>
    <t>zelfde week</t>
  </si>
  <si>
    <t>Verbruik</t>
  </si>
  <si>
    <t>© Auteursrecht: Wim de Groot</t>
  </si>
  <si>
    <t>Dit Excel-bestand is gemaakt door Wim de Groot voor ComputerIdee.</t>
  </si>
  <si>
    <t>U mag dit bestand gratis gebruiken en wij wensen u er veel plezier mee.</t>
  </si>
  <si>
    <t xml:space="preserve">Op grond van het auteursrecht mag u dit bestand alleen kopiëren voor uzelf. </t>
  </si>
  <si>
    <t>U mag dit bestand:</t>
  </si>
  <si>
    <t>* niet verkopen</t>
  </si>
  <si>
    <t>* niet vermenigvuldigen en verkopen</t>
  </si>
  <si>
    <t>* niet op een website te koop aanbieden</t>
  </si>
  <si>
    <t>* niet op cd, dvd, USB-stick en dergelijke te koop aanbieden</t>
  </si>
  <si>
    <t>Zelf leren werken met Excel?</t>
  </si>
  <si>
    <t>Wim de Groot verzorgt graag een cursus op uw bedrijf.</t>
  </si>
  <si>
    <t>Klik hier voor de mogelijkheden</t>
  </si>
  <si>
    <t>Reactie van een deelnemer: "Eindelijk iemand die Excel helder uitlegt!"</t>
  </si>
  <si>
    <t>Wim de Groot denkt buiten de hokjes.</t>
  </si>
  <si>
    <t>Zijn website is:</t>
  </si>
  <si>
    <t>www.exceltekstenuitleg.nl</t>
  </si>
  <si>
    <t>↓  Klik op een tab om naar een ander werkblad te gaan  ↓</t>
  </si>
  <si>
    <t>Vorig jaar</t>
  </si>
  <si>
    <t>dit jaar:</t>
  </si>
  <si>
    <t>In deze grafiek worden twee lijnen gecombineerd met kolommetjes.</t>
  </si>
  <si>
    <t>Hoe dat kan in Excel, kunt u lezen in een van mijn boeken:</t>
  </si>
  <si>
    <t>Grafieken maken in Excel, serie: Excel aan het werk</t>
  </si>
  <si>
    <t>Excel voor professionals Vierde Editie</t>
  </si>
  <si>
    <t>Datavisualisatie in Excel</t>
  </si>
  <si>
    <t>Wilt u vlot leren werken met Excel, lees dan:</t>
  </si>
  <si>
    <t>Handboek Excel 2021</t>
  </si>
  <si>
    <t>Handboek Excel 2019</t>
  </si>
  <si>
    <t>Handboek Excel 2016</t>
  </si>
  <si>
    <r>
      <t>Deze boeken kunt u</t>
    </r>
    <r>
      <rPr>
        <u/>
        <sz val="11"/>
        <color rgb="FF0000FF"/>
        <rFont val="Calibri"/>
        <family val="2"/>
      </rPr>
      <t xml:space="preserve"> hier </t>
    </r>
    <r>
      <rPr>
        <sz val="11"/>
        <rFont val="Calibri"/>
        <family val="2"/>
      </rPr>
      <t>bestellen.</t>
    </r>
  </si>
  <si>
    <t>Top ligt op: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</si>
</sst>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d\ mmm\ yy"/>
    <numFmt numFmtId="165" formatCode="0.0%"/>
    <numFmt numFmtId="166" formatCode="d\ mmm"/>
  </numFmts>
  <fonts count="15" x14ac:knownFonts="1">
    <font>
      <sz val="11"/>
      <color theme="1"/>
      <name val="Calibri"/>
      <family val="2"/>
    </font>
    <font>
      <sz val="10"/>
      <name val="MS Sans Serif"/>
    </font>
    <font>
      <sz val="11"/>
      <name val="Calibri"/>
      <family val="2"/>
      <scheme val="minor"/>
    </font>
    <font>
      <sz val="10"/>
      <name val="Arial"/>
      <family val="2"/>
    </font>
    <font>
      <b/>
      <sz val="11"/>
      <name val="Calibri"/>
      <family val="2"/>
      <scheme val="minor"/>
    </font>
    <font>
      <sz val="11"/>
      <name val="Arial"/>
      <family val="2"/>
    </font>
    <font>
      <sz val="11"/>
      <color indexed="81"/>
      <name val="Calibri"/>
      <family val="2"/>
    </font>
    <font>
      <u/>
      <sz val="11"/>
      <color theme="10"/>
      <name val="Calibri"/>
      <family val="2"/>
    </font>
    <font>
      <b/>
      <sz val="11"/>
      <color indexed="9"/>
      <name val="Calibri"/>
      <family val="2"/>
      <scheme val="minor"/>
    </font>
    <font>
      <sz val="11"/>
      <name val="Calibri"/>
      <family val="2"/>
    </font>
    <font>
      <b/>
      <u/>
      <sz val="11"/>
      <color rgb="FF0000FF"/>
      <name val="Calibri"/>
      <family val="2"/>
    </font>
    <font>
      <b/>
      <i/>
      <sz val="11"/>
      <color rgb="FFCC3300"/>
      <name val="Calibri"/>
      <family val="2"/>
    </font>
    <font>
      <sz val="11"/>
      <color theme="1"/>
      <name val="Calibri"/>
      <family val="2"/>
    </font>
    <font>
      <sz val="11"/>
      <color rgb="FFFF0000"/>
      <name val="Calibri"/>
      <family val="2"/>
      <scheme val="minor"/>
    </font>
    <font>
      <u/>
      <sz val="11"/>
      <color rgb="FF0000FF"/>
      <name val="Calibri"/>
      <family val="2"/>
    </font>
  </fonts>
  <fills count="13">
    <fill>
      <patternFill patternType="none"/>
    </fill>
    <fill>
      <patternFill patternType="gray125"/>
    </fill>
    <fill>
      <patternFill patternType="solid">
        <fgColor indexed="43"/>
        <bgColor indexed="64"/>
      </patternFill>
    </fill>
    <fill>
      <patternFill patternType="solid">
        <fgColor indexed="9"/>
        <bgColor indexed="64"/>
      </patternFill>
    </fill>
    <fill>
      <patternFill patternType="solid">
        <fgColor indexed="18"/>
        <bgColor indexed="64"/>
      </patternFill>
    </fill>
    <fill>
      <patternFill patternType="solid">
        <fgColor indexed="22"/>
        <bgColor indexed="64"/>
      </patternFill>
    </fill>
    <fill>
      <patternFill patternType="solid">
        <fgColor rgb="FFFFFF66"/>
        <bgColor indexed="64"/>
      </patternFill>
    </fill>
    <fill>
      <patternFill patternType="solid">
        <fgColor rgb="FFFFFF99"/>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theme="7" tint="0.59999389629810485"/>
        <bgColor indexed="64"/>
      </patternFill>
    </fill>
    <fill>
      <patternFill patternType="solid">
        <fgColor theme="0" tint="-4.9989318521683403E-2"/>
        <bgColor indexed="64"/>
      </patternFill>
    </fill>
    <fill>
      <patternFill patternType="solid">
        <fgColor theme="0"/>
        <bgColor indexed="64"/>
      </patternFill>
    </fill>
  </fills>
  <borders count="24">
    <border>
      <left/>
      <right/>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diagonalDown="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left/>
      <right style="thin">
        <color indexed="64"/>
      </right>
      <top style="thin">
        <color indexed="64"/>
      </top>
      <bottom/>
      <diagonal/>
    </border>
    <border>
      <left/>
      <right style="thin">
        <color indexed="64"/>
      </right>
      <top/>
      <bottom/>
      <diagonal/>
    </border>
    <border>
      <left/>
      <right style="medium">
        <color indexed="64"/>
      </right>
      <top style="thin">
        <color indexed="9"/>
      </top>
      <bottom style="medium">
        <color indexed="64"/>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diagonalUp="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22"/>
      </bottom>
      <diagonal/>
    </border>
  </borders>
  <cellStyleXfs count="9">
    <xf numFmtId="0" fontId="0" fillId="0" borderId="0"/>
    <xf numFmtId="0" fontId="1" fillId="0" borderId="0"/>
    <xf numFmtId="9" fontId="3" fillId="0" borderId="0" applyFont="0" applyFill="0" applyBorder="0" applyAlignment="0" applyProtection="0"/>
    <xf numFmtId="0" fontId="5" fillId="0" borderId="0"/>
    <xf numFmtId="0" fontId="3" fillId="0" borderId="0"/>
    <xf numFmtId="0" fontId="3" fillId="0" borderId="0"/>
    <xf numFmtId="0" fontId="7" fillId="0" borderId="0" applyNumberFormat="0" applyFill="0" applyBorder="0" applyAlignment="0" applyProtection="0">
      <alignment vertical="top"/>
      <protection locked="0"/>
    </xf>
    <xf numFmtId="9" fontId="12" fillId="0" borderId="0" applyFont="0" applyFill="0" applyBorder="0" applyAlignment="0" applyProtection="0"/>
    <xf numFmtId="0" fontId="7" fillId="0" borderId="0" applyNumberFormat="0" applyFill="0" applyBorder="0" applyAlignment="0" applyProtection="0"/>
  </cellStyleXfs>
  <cellXfs count="135">
    <xf numFmtId="0" fontId="0" fillId="0" borderId="0" xfId="0"/>
    <xf numFmtId="3" fontId="2" fillId="2" borderId="1" xfId="1" applyNumberFormat="1" applyFont="1" applyFill="1" applyBorder="1"/>
    <xf numFmtId="3" fontId="2" fillId="2" borderId="5" xfId="2" applyNumberFormat="1" applyFont="1" applyFill="1" applyBorder="1"/>
    <xf numFmtId="3" fontId="2" fillId="2" borderId="0" xfId="1" applyNumberFormat="1" applyFont="1" applyFill="1"/>
    <xf numFmtId="164" fontId="2" fillId="2" borderId="0" xfId="1" applyNumberFormat="1" applyFont="1" applyFill="1" applyAlignment="1">
      <alignment horizontal="right"/>
    </xf>
    <xf numFmtId="3" fontId="2" fillId="2" borderId="6" xfId="1" applyNumberFormat="1" applyFont="1" applyFill="1" applyBorder="1" applyAlignment="1">
      <alignment horizontal="right"/>
    </xf>
    <xf numFmtId="164" fontId="2" fillId="0" borderId="6" xfId="1" applyNumberFormat="1" applyFont="1" applyBorder="1" applyAlignment="1">
      <alignment horizontal="right"/>
    </xf>
    <xf numFmtId="3" fontId="2" fillId="0" borderId="5" xfId="3" applyNumberFormat="1" applyFont="1" applyBorder="1"/>
    <xf numFmtId="164" fontId="2" fillId="2" borderId="0" xfId="1" applyNumberFormat="1" applyFont="1" applyFill="1"/>
    <xf numFmtId="3" fontId="4" fillId="0" borderId="5" xfId="3" applyNumberFormat="1" applyFont="1" applyBorder="1"/>
    <xf numFmtId="0" fontId="2" fillId="3" borderId="9" xfId="4" applyFont="1" applyFill="1" applyBorder="1"/>
    <xf numFmtId="0" fontId="2" fillId="3" borderId="2" xfId="4" applyFont="1" applyFill="1" applyBorder="1"/>
    <xf numFmtId="0" fontId="2" fillId="3" borderId="10" xfId="4" applyFont="1" applyFill="1" applyBorder="1"/>
    <xf numFmtId="0" fontId="2" fillId="4" borderId="0" xfId="4" applyFont="1" applyFill="1"/>
    <xf numFmtId="0" fontId="2" fillId="3" borderId="5" xfId="4" applyFont="1" applyFill="1" applyBorder="1"/>
    <xf numFmtId="0" fontId="2" fillId="2" borderId="1" xfId="4" applyFont="1" applyFill="1" applyBorder="1"/>
    <xf numFmtId="0" fontId="2" fillId="2" borderId="2" xfId="4" applyFont="1" applyFill="1" applyBorder="1"/>
    <xf numFmtId="0" fontId="2" fillId="2" borderId="11" xfId="4" applyFont="1" applyFill="1" applyBorder="1"/>
    <xf numFmtId="0" fontId="2" fillId="5" borderId="12" xfId="4" applyFont="1" applyFill="1" applyBorder="1"/>
    <xf numFmtId="0" fontId="2" fillId="3" borderId="5" xfId="4" applyFont="1" applyFill="1" applyBorder="1" applyAlignment="1">
      <alignment vertical="center"/>
    </xf>
    <xf numFmtId="0" fontId="2" fillId="2" borderId="5" xfId="4" applyFont="1" applyFill="1" applyBorder="1" applyAlignment="1">
      <alignment vertical="center"/>
    </xf>
    <xf numFmtId="0" fontId="8" fillId="4" borderId="13" xfId="5" applyFont="1" applyFill="1" applyBorder="1" applyAlignment="1">
      <alignment horizontal="center" vertical="center"/>
    </xf>
    <xf numFmtId="0" fontId="2" fillId="2" borderId="12" xfId="4" applyFont="1" applyFill="1" applyBorder="1" applyAlignment="1">
      <alignment vertical="center"/>
    </xf>
    <xf numFmtId="0" fontId="2" fillId="5" borderId="12" xfId="4" applyFont="1" applyFill="1" applyBorder="1" applyAlignment="1">
      <alignment vertical="center"/>
    </xf>
    <xf numFmtId="0" fontId="2" fillId="4" borderId="0" xfId="4" applyFont="1" applyFill="1" applyAlignment="1">
      <alignment vertical="center"/>
    </xf>
    <xf numFmtId="0" fontId="2" fillId="2" borderId="5" xfId="4" applyFont="1" applyFill="1" applyBorder="1"/>
    <xf numFmtId="0" fontId="2" fillId="2" borderId="0" xfId="4" applyFont="1" applyFill="1"/>
    <xf numFmtId="0" fontId="2" fillId="2" borderId="12" xfId="4" applyFont="1" applyFill="1" applyBorder="1"/>
    <xf numFmtId="0" fontId="9" fillId="2" borderId="0" xfId="5" applyFont="1" applyFill="1"/>
    <xf numFmtId="0" fontId="9" fillId="2" borderId="0" xfId="4" applyFont="1" applyFill="1"/>
    <xf numFmtId="0" fontId="2" fillId="4" borderId="0" xfId="4" applyFont="1" applyFill="1" applyProtection="1">
      <protection hidden="1"/>
    </xf>
    <xf numFmtId="0" fontId="9" fillId="6" borderId="15" xfId="5" applyFont="1" applyFill="1" applyBorder="1"/>
    <xf numFmtId="0" fontId="9" fillId="6" borderId="16" xfId="5" applyFont="1" applyFill="1" applyBorder="1" applyAlignment="1">
      <alignment horizontal="center"/>
    </xf>
    <xf numFmtId="0" fontId="10" fillId="6" borderId="16" xfId="6" applyFont="1" applyFill="1" applyBorder="1" applyAlignment="1" applyProtection="1">
      <alignment horizontal="center"/>
    </xf>
    <xf numFmtId="0" fontId="9" fillId="6" borderId="17" xfId="5" applyFont="1" applyFill="1" applyBorder="1" applyAlignment="1">
      <alignment horizontal="center"/>
    </xf>
    <xf numFmtId="0" fontId="11" fillId="2" borderId="0" xfId="4" applyFont="1" applyFill="1" applyAlignment="1">
      <alignment horizontal="center"/>
    </xf>
    <xf numFmtId="0" fontId="9" fillId="2" borderId="0" xfId="4" applyFont="1" applyFill="1" applyAlignment="1">
      <alignment horizontal="center"/>
    </xf>
    <xf numFmtId="0" fontId="10" fillId="2" borderId="0" xfId="6" applyFont="1" applyFill="1" applyBorder="1" applyAlignment="1" applyProtection="1">
      <alignment horizontal="center"/>
    </xf>
    <xf numFmtId="0" fontId="2" fillId="2" borderId="6" xfId="4" applyFont="1" applyFill="1" applyBorder="1"/>
    <xf numFmtId="0" fontId="9" fillId="2" borderId="7" xfId="4" applyFont="1" applyFill="1" applyBorder="1"/>
    <xf numFmtId="0" fontId="2" fillId="2" borderId="14" xfId="4" applyFont="1" applyFill="1" applyBorder="1"/>
    <xf numFmtId="0" fontId="2" fillId="5" borderId="18" xfId="4" applyFont="1" applyFill="1" applyBorder="1"/>
    <xf numFmtId="0" fontId="2" fillId="5" borderId="7" xfId="4" applyFont="1" applyFill="1" applyBorder="1"/>
    <xf numFmtId="0" fontId="2" fillId="5" borderId="19" xfId="4" applyFont="1" applyFill="1" applyBorder="1"/>
    <xf numFmtId="0" fontId="2" fillId="8" borderId="0" xfId="1" applyFont="1" applyFill="1"/>
    <xf numFmtId="0" fontId="2" fillId="8" borderId="0" xfId="1" applyFont="1" applyFill="1" applyAlignment="1">
      <alignment horizontal="center"/>
    </xf>
    <xf numFmtId="0" fontId="2" fillId="9" borderId="0" xfId="1" applyFont="1" applyFill="1"/>
    <xf numFmtId="0" fontId="2" fillId="9" borderId="0" xfId="1" applyFont="1" applyFill="1" applyAlignment="1">
      <alignment horizontal="center"/>
    </xf>
    <xf numFmtId="166" fontId="2" fillId="9" borderId="0" xfId="1" applyNumberFormat="1" applyFont="1" applyFill="1"/>
    <xf numFmtId="3" fontId="2" fillId="9" borderId="0" xfId="1" applyNumberFormat="1" applyFont="1" applyFill="1"/>
    <xf numFmtId="165" fontId="2" fillId="9" borderId="3" xfId="2" applyNumberFormat="1" applyFont="1" applyFill="1" applyBorder="1" applyAlignment="1">
      <alignment horizontal="right"/>
    </xf>
    <xf numFmtId="3" fontId="2" fillId="9" borderId="3" xfId="1" applyNumberFormat="1" applyFont="1" applyFill="1" applyBorder="1"/>
    <xf numFmtId="164" fontId="2" fillId="9" borderId="0" xfId="1" applyNumberFormat="1" applyFont="1" applyFill="1"/>
    <xf numFmtId="3" fontId="2" fillId="9" borderId="3" xfId="1" applyNumberFormat="1" applyFont="1" applyFill="1" applyBorder="1" applyAlignment="1">
      <alignment horizontal="right"/>
    </xf>
    <xf numFmtId="3" fontId="2" fillId="9" borderId="3" xfId="1" applyNumberFormat="1" applyFont="1" applyFill="1" applyBorder="1" applyAlignment="1">
      <alignment horizontal="center"/>
    </xf>
    <xf numFmtId="10" fontId="2" fillId="9" borderId="3" xfId="2" applyNumberFormat="1" applyFont="1" applyFill="1" applyBorder="1" applyAlignment="1">
      <alignment horizontal="right"/>
    </xf>
    <xf numFmtId="3" fontId="2" fillId="9" borderId="4" xfId="1" applyNumberFormat="1" applyFont="1" applyFill="1" applyBorder="1"/>
    <xf numFmtId="3" fontId="2" fillId="8" borderId="3" xfId="1" applyNumberFormat="1" applyFont="1" applyFill="1" applyBorder="1" applyAlignment="1">
      <alignment horizontal="right"/>
    </xf>
    <xf numFmtId="3" fontId="2" fillId="8" borderId="3" xfId="1" applyNumberFormat="1" applyFont="1" applyFill="1" applyBorder="1" applyAlignment="1">
      <alignment horizontal="center"/>
    </xf>
    <xf numFmtId="10" fontId="2" fillId="8" borderId="3" xfId="2" applyNumberFormat="1" applyFont="1" applyFill="1" applyBorder="1" applyAlignment="1">
      <alignment horizontal="right"/>
    </xf>
    <xf numFmtId="3" fontId="2" fillId="8" borderId="4" xfId="1" applyNumberFormat="1" applyFont="1" applyFill="1" applyBorder="1"/>
    <xf numFmtId="3" fontId="2" fillId="8" borderId="3" xfId="1" applyNumberFormat="1" applyFont="1" applyFill="1" applyBorder="1"/>
    <xf numFmtId="165" fontId="2" fillId="8" borderId="3" xfId="2" applyNumberFormat="1" applyFont="1" applyFill="1" applyBorder="1" applyAlignment="1">
      <alignment horizontal="right"/>
    </xf>
    <xf numFmtId="166" fontId="2" fillId="8" borderId="0" xfId="1" applyNumberFormat="1" applyFont="1" applyFill="1"/>
    <xf numFmtId="3" fontId="2" fillId="8" borderId="0" xfId="1" applyNumberFormat="1" applyFont="1" applyFill="1"/>
    <xf numFmtId="164" fontId="2" fillId="8" borderId="0" xfId="1" applyNumberFormat="1" applyFont="1" applyFill="1"/>
    <xf numFmtId="3" fontId="2" fillId="10" borderId="3" xfId="1" applyNumberFormat="1" applyFont="1" applyFill="1" applyBorder="1" applyAlignment="1">
      <alignment horizontal="right"/>
    </xf>
    <xf numFmtId="3" fontId="2" fillId="10" borderId="3" xfId="1" applyNumberFormat="1" applyFont="1" applyFill="1" applyBorder="1" applyAlignment="1">
      <alignment horizontal="center"/>
    </xf>
    <xf numFmtId="10" fontId="2" fillId="10" borderId="3" xfId="2" applyNumberFormat="1" applyFont="1" applyFill="1" applyBorder="1" applyAlignment="1">
      <alignment horizontal="right"/>
    </xf>
    <xf numFmtId="3" fontId="2" fillId="10" borderId="4" xfId="1" applyNumberFormat="1" applyFont="1" applyFill="1" applyBorder="1"/>
    <xf numFmtId="3" fontId="2" fillId="10" borderId="3" xfId="1" applyNumberFormat="1" applyFont="1" applyFill="1" applyBorder="1"/>
    <xf numFmtId="165" fontId="2" fillId="10" borderId="3" xfId="2" applyNumberFormat="1" applyFont="1" applyFill="1" applyBorder="1" applyAlignment="1">
      <alignment horizontal="right"/>
    </xf>
    <xf numFmtId="0" fontId="2" fillId="10" borderId="0" xfId="1" applyFont="1" applyFill="1"/>
    <xf numFmtId="0" fontId="2" fillId="10" borderId="0" xfId="1" applyFont="1" applyFill="1" applyAlignment="1">
      <alignment horizontal="center"/>
    </xf>
    <xf numFmtId="166" fontId="2" fillId="10" borderId="0" xfId="1" applyNumberFormat="1" applyFont="1" applyFill="1"/>
    <xf numFmtId="3" fontId="2" fillId="10" borderId="0" xfId="1" applyNumberFormat="1" applyFont="1" applyFill="1"/>
    <xf numFmtId="164" fontId="2" fillId="10" borderId="0" xfId="1" applyNumberFormat="1" applyFont="1" applyFill="1"/>
    <xf numFmtId="3" fontId="2" fillId="2" borderId="5" xfId="1" applyNumberFormat="1" applyFont="1" applyFill="1" applyBorder="1"/>
    <xf numFmtId="3" fontId="2" fillId="2" borderId="6" xfId="1" applyNumberFormat="1" applyFont="1" applyFill="1" applyBorder="1" applyAlignment="1">
      <alignment horizontal="center"/>
    </xf>
    <xf numFmtId="3" fontId="2" fillId="2" borderId="2" xfId="1" applyNumberFormat="1" applyFont="1" applyFill="1" applyBorder="1" applyAlignment="1">
      <alignment horizontal="center" vertical="center"/>
    </xf>
    <xf numFmtId="165" fontId="2" fillId="10" borderId="11" xfId="2" applyNumberFormat="1" applyFont="1" applyFill="1" applyBorder="1" applyAlignment="1">
      <alignment horizontal="center" vertical="center"/>
    </xf>
    <xf numFmtId="3" fontId="2" fillId="10" borderId="2" xfId="1" applyNumberFormat="1" applyFont="1" applyFill="1" applyBorder="1" applyAlignment="1">
      <alignment horizontal="center" vertical="center"/>
    </xf>
    <xf numFmtId="3" fontId="2" fillId="10" borderId="4" xfId="1" applyNumberFormat="1" applyFont="1" applyFill="1" applyBorder="1" applyAlignment="1">
      <alignment horizontal="center" vertical="center"/>
    </xf>
    <xf numFmtId="3" fontId="2" fillId="2" borderId="0" xfId="1" applyNumberFormat="1" applyFont="1" applyFill="1" applyBorder="1" applyAlignment="1">
      <alignment horizontal="center" vertical="center"/>
    </xf>
    <xf numFmtId="165" fontId="2" fillId="10" borderId="12" xfId="2" applyNumberFormat="1" applyFont="1" applyFill="1" applyBorder="1" applyAlignment="1">
      <alignment horizontal="center" vertical="center"/>
    </xf>
    <xf numFmtId="3" fontId="4" fillId="0" borderId="23" xfId="1" applyNumberFormat="1" applyFont="1" applyFill="1" applyBorder="1" applyAlignment="1">
      <alignment horizontal="center" vertical="center"/>
    </xf>
    <xf numFmtId="3" fontId="2" fillId="10" borderId="0" xfId="1" applyNumberFormat="1" applyFont="1" applyFill="1" applyBorder="1" applyAlignment="1">
      <alignment horizontal="center" vertical="center"/>
    </xf>
    <xf numFmtId="3" fontId="4" fillId="2" borderId="7" xfId="1" applyNumberFormat="1" applyFont="1" applyFill="1" applyBorder="1" applyAlignment="1">
      <alignment horizontal="center" vertical="center"/>
    </xf>
    <xf numFmtId="10" fontId="2" fillId="10" borderId="14" xfId="2" applyNumberFormat="1" applyFont="1" applyFill="1" applyBorder="1" applyAlignment="1">
      <alignment horizontal="center" vertical="center"/>
    </xf>
    <xf numFmtId="3" fontId="4" fillId="10" borderId="7" xfId="1" applyNumberFormat="1" applyFont="1" applyFill="1" applyBorder="1" applyAlignment="1">
      <alignment horizontal="center" vertical="center"/>
    </xf>
    <xf numFmtId="3" fontId="4" fillId="10" borderId="8" xfId="1" applyNumberFormat="1" applyFont="1" applyFill="1" applyBorder="1" applyAlignment="1">
      <alignment horizontal="center" vertical="center"/>
    </xf>
    <xf numFmtId="165" fontId="2" fillId="8" borderId="11" xfId="2" applyNumberFormat="1" applyFont="1" applyFill="1" applyBorder="1" applyAlignment="1">
      <alignment horizontal="center" vertical="center"/>
    </xf>
    <xf numFmtId="3" fontId="2" fillId="8" borderId="2" xfId="1" applyNumberFormat="1" applyFont="1" applyFill="1" applyBorder="1" applyAlignment="1">
      <alignment horizontal="center" vertical="center"/>
    </xf>
    <xf numFmtId="3" fontId="2" fillId="8" borderId="4" xfId="1" applyNumberFormat="1" applyFont="1" applyFill="1" applyBorder="1" applyAlignment="1">
      <alignment horizontal="center" vertical="center"/>
    </xf>
    <xf numFmtId="165" fontId="2" fillId="8" borderId="12" xfId="2" applyNumberFormat="1" applyFont="1" applyFill="1" applyBorder="1" applyAlignment="1">
      <alignment horizontal="center" vertical="center"/>
    </xf>
    <xf numFmtId="3" fontId="2" fillId="8" borderId="3" xfId="1" applyNumberFormat="1" applyFont="1" applyFill="1" applyBorder="1" applyAlignment="1">
      <alignment horizontal="center" vertical="center"/>
    </xf>
    <xf numFmtId="3" fontId="2" fillId="8" borderId="0" xfId="1" applyNumberFormat="1" applyFont="1" applyFill="1" applyBorder="1" applyAlignment="1">
      <alignment horizontal="center" vertical="center"/>
    </xf>
    <xf numFmtId="10" fontId="2" fillId="8" borderId="14" xfId="2" applyNumberFormat="1" applyFont="1" applyFill="1" applyBorder="1" applyAlignment="1">
      <alignment horizontal="center" vertical="center"/>
    </xf>
    <xf numFmtId="3" fontId="4" fillId="8" borderId="7" xfId="1" applyNumberFormat="1" applyFont="1" applyFill="1" applyBorder="1" applyAlignment="1">
      <alignment horizontal="center" vertical="center"/>
    </xf>
    <xf numFmtId="3" fontId="4" fillId="8" borderId="8" xfId="1" applyNumberFormat="1" applyFont="1" applyFill="1" applyBorder="1" applyAlignment="1">
      <alignment horizontal="center" vertical="center"/>
    </xf>
    <xf numFmtId="165" fontId="2" fillId="9" borderId="11" xfId="2" applyNumberFormat="1" applyFont="1" applyFill="1" applyBorder="1" applyAlignment="1">
      <alignment horizontal="center" vertical="center"/>
    </xf>
    <xf numFmtId="3" fontId="2" fillId="9" borderId="2" xfId="1" applyNumberFormat="1" applyFont="1" applyFill="1" applyBorder="1" applyAlignment="1">
      <alignment horizontal="center" vertical="center"/>
    </xf>
    <xf numFmtId="3" fontId="2" fillId="9" borderId="4" xfId="1" applyNumberFormat="1" applyFont="1" applyFill="1" applyBorder="1" applyAlignment="1">
      <alignment horizontal="center" vertical="center"/>
    </xf>
    <xf numFmtId="165" fontId="2" fillId="9" borderId="12" xfId="2" applyNumberFormat="1" applyFont="1" applyFill="1" applyBorder="1" applyAlignment="1">
      <alignment horizontal="center" vertical="center"/>
    </xf>
    <xf numFmtId="3" fontId="2" fillId="9" borderId="3" xfId="1" applyNumberFormat="1" applyFont="1" applyFill="1" applyBorder="1" applyAlignment="1">
      <alignment horizontal="center" vertical="center"/>
    </xf>
    <xf numFmtId="3" fontId="2" fillId="9" borderId="0" xfId="1" applyNumberFormat="1" applyFont="1" applyFill="1" applyBorder="1" applyAlignment="1">
      <alignment horizontal="center" vertical="center"/>
    </xf>
    <xf numFmtId="10" fontId="2" fillId="9" borderId="14" xfId="2" applyNumberFormat="1" applyFont="1" applyFill="1" applyBorder="1" applyAlignment="1">
      <alignment horizontal="center" vertical="center"/>
    </xf>
    <xf numFmtId="3" fontId="4" fillId="9" borderId="7" xfId="1" applyNumberFormat="1" applyFont="1" applyFill="1" applyBorder="1" applyAlignment="1">
      <alignment horizontal="center" vertical="center"/>
    </xf>
    <xf numFmtId="3" fontId="4" fillId="9" borderId="8" xfId="1" applyNumberFormat="1" applyFont="1" applyFill="1" applyBorder="1" applyAlignment="1">
      <alignment horizontal="center" vertical="center"/>
    </xf>
    <xf numFmtId="0" fontId="2" fillId="7" borderId="4" xfId="1" applyFont="1" applyFill="1" applyBorder="1" applyAlignment="1">
      <alignment horizontal="center"/>
    </xf>
    <xf numFmtId="164" fontId="2" fillId="7" borderId="8" xfId="1" applyNumberFormat="1" applyFont="1" applyFill="1" applyBorder="1" applyAlignment="1">
      <alignment horizontal="center"/>
    </xf>
    <xf numFmtId="0" fontId="2" fillId="11" borderId="4" xfId="1" applyFont="1" applyFill="1" applyBorder="1" applyAlignment="1">
      <alignment horizontal="center"/>
    </xf>
    <xf numFmtId="0" fontId="2" fillId="11" borderId="3" xfId="1" applyFont="1" applyFill="1" applyBorder="1" applyAlignment="1">
      <alignment horizontal="center"/>
    </xf>
    <xf numFmtId="1" fontId="2" fillId="11" borderId="3" xfId="1" applyNumberFormat="1" applyFont="1" applyFill="1" applyBorder="1" applyAlignment="1">
      <alignment horizontal="center"/>
    </xf>
    <xf numFmtId="165" fontId="13" fillId="11" borderId="3" xfId="7" applyNumberFormat="1" applyFont="1" applyFill="1" applyBorder="1" applyAlignment="1">
      <alignment horizontal="center"/>
    </xf>
    <xf numFmtId="0" fontId="2" fillId="11" borderId="8" xfId="1" applyFont="1" applyFill="1" applyBorder="1" applyAlignment="1">
      <alignment horizontal="center"/>
    </xf>
    <xf numFmtId="1" fontId="2" fillId="11" borderId="3" xfId="2" applyNumberFormat="1" applyFont="1" applyFill="1" applyBorder="1" applyAlignment="1">
      <alignment horizontal="center"/>
    </xf>
    <xf numFmtId="0" fontId="2" fillId="12" borderId="1" xfId="1" applyFont="1" applyFill="1" applyBorder="1"/>
    <xf numFmtId="0" fontId="2" fillId="12" borderId="2" xfId="1" applyFont="1" applyFill="1" applyBorder="1"/>
    <xf numFmtId="0" fontId="2" fillId="12" borderId="11" xfId="1" applyFont="1" applyFill="1" applyBorder="1"/>
    <xf numFmtId="0" fontId="2" fillId="12" borderId="5" xfId="1" applyFont="1" applyFill="1" applyBorder="1"/>
    <xf numFmtId="0" fontId="2" fillId="12" borderId="0" xfId="1" applyFont="1" applyFill="1" applyBorder="1"/>
    <xf numFmtId="0" fontId="2" fillId="12" borderId="12" xfId="1" applyFont="1" applyFill="1" applyBorder="1"/>
    <xf numFmtId="0" fontId="2" fillId="12" borderId="6" xfId="1" applyFont="1" applyFill="1" applyBorder="1"/>
    <xf numFmtId="0" fontId="2" fillId="12" borderId="7" xfId="1" applyFont="1" applyFill="1" applyBorder="1"/>
    <xf numFmtId="0" fontId="2" fillId="12" borderId="14" xfId="1" applyFont="1" applyFill="1" applyBorder="1"/>
    <xf numFmtId="0" fontId="4" fillId="7" borderId="20" xfId="4" applyFont="1" applyFill="1" applyBorder="1" applyAlignment="1">
      <alignment horizontal="center"/>
    </xf>
    <xf numFmtId="0" fontId="4" fillId="7" borderId="21" xfId="4" applyFont="1" applyFill="1" applyBorder="1" applyAlignment="1">
      <alignment horizontal="center"/>
    </xf>
    <xf numFmtId="0" fontId="4" fillId="7" borderId="22" xfId="4" applyFont="1" applyFill="1" applyBorder="1" applyAlignment="1">
      <alignment horizontal="center"/>
    </xf>
    <xf numFmtId="0" fontId="14" fillId="12" borderId="5" xfId="8" applyFont="1" applyFill="1" applyBorder="1" applyAlignment="1">
      <alignment horizontal="left"/>
    </xf>
    <xf numFmtId="0" fontId="14" fillId="12" borderId="0" xfId="8" applyFont="1" applyFill="1" applyBorder="1" applyAlignment="1">
      <alignment horizontal="left"/>
    </xf>
    <xf numFmtId="0" fontId="14" fillId="12" borderId="12" xfId="8" applyFont="1" applyFill="1" applyBorder="1" applyAlignment="1">
      <alignment horizontal="left"/>
    </xf>
    <xf numFmtId="0" fontId="9" fillId="12" borderId="5" xfId="8" applyFont="1" applyFill="1" applyBorder="1" applyAlignment="1">
      <alignment horizontal="left"/>
    </xf>
    <xf numFmtId="0" fontId="9" fillId="12" borderId="0" xfId="8" applyFont="1" applyFill="1" applyBorder="1" applyAlignment="1">
      <alignment horizontal="left"/>
    </xf>
    <xf numFmtId="0" fontId="9" fillId="12" borderId="12" xfId="8" applyFont="1" applyFill="1" applyBorder="1" applyAlignment="1">
      <alignment horizontal="left"/>
    </xf>
  </cellXfs>
  <cellStyles count="9">
    <cellStyle name="Hyperlink" xfId="8" builtinId="8"/>
    <cellStyle name="Hyperlink 2" xfId="6"/>
    <cellStyle name="Procent" xfId="7" builtinId="5"/>
    <cellStyle name="Procent 2" xfId="2"/>
    <cellStyle name="Standaard" xfId="0" builtinId="0"/>
    <cellStyle name="Standaard_#Auteursrecht" xfId="4"/>
    <cellStyle name="Standaard_Auteursrecht 2" xfId="5"/>
    <cellStyle name="Standaard_CID Meterstanden" xfId="1"/>
    <cellStyle name="Standaard_Energie" xfId="3"/>
  </cellStyles>
  <dxfs count="0"/>
  <tableStyles count="0" defaultTableStyle="TableStyleMedium2" defaultPivotStyle="PivotStyleLight16"/>
  <colors>
    <mruColors>
      <color rgb="FF0000FF"/>
      <color rgb="FFFFCCCC"/>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03835326174861E-2"/>
          <c:y val="0.13502165340541519"/>
          <c:w val="0.90499324646421941"/>
          <c:h val="0.60337801365544919"/>
        </c:manualLayout>
      </c:layout>
      <c:barChart>
        <c:barDir val="col"/>
        <c:grouping val="clustered"/>
        <c:varyColors val="0"/>
        <c:ser>
          <c:idx val="2"/>
          <c:order val="0"/>
          <c:tx>
            <c:v>Verbruik</c:v>
          </c:tx>
          <c:spPr>
            <a:solidFill>
              <a:srgbClr val="FF0000"/>
            </a:solidFill>
            <a:ln w="25400">
              <a:noFill/>
            </a:ln>
          </c:spPr>
          <c:invertIfNegative val="0"/>
          <c:cat>
            <c:numRef>
              <c:f>Gas!$A$6:$A$57</c:f>
              <c:numCache>
                <c:formatCode>d\ mmm\ yy</c:formatCode>
                <c:ptCount val="52"/>
                <c:pt idx="0">
                  <c:v>44569</c:v>
                </c:pt>
                <c:pt idx="1">
                  <c:v>44576</c:v>
                </c:pt>
                <c:pt idx="2">
                  <c:v>44583</c:v>
                </c:pt>
                <c:pt idx="3">
                  <c:v>44590</c:v>
                </c:pt>
                <c:pt idx="4">
                  <c:v>44597</c:v>
                </c:pt>
                <c:pt idx="5">
                  <c:v>44604</c:v>
                </c:pt>
                <c:pt idx="6">
                  <c:v>44611</c:v>
                </c:pt>
                <c:pt idx="7">
                  <c:v>44618</c:v>
                </c:pt>
                <c:pt idx="8">
                  <c:v>44625</c:v>
                </c:pt>
                <c:pt idx="9">
                  <c:v>44632</c:v>
                </c:pt>
                <c:pt idx="10">
                  <c:v>44639</c:v>
                </c:pt>
                <c:pt idx="11">
                  <c:v>44646</c:v>
                </c:pt>
                <c:pt idx="12">
                  <c:v>44653</c:v>
                </c:pt>
                <c:pt idx="13">
                  <c:v>44660</c:v>
                </c:pt>
                <c:pt idx="14">
                  <c:v>44667</c:v>
                </c:pt>
                <c:pt idx="15">
                  <c:v>44674</c:v>
                </c:pt>
                <c:pt idx="16">
                  <c:v>44681</c:v>
                </c:pt>
                <c:pt idx="17">
                  <c:v>44688</c:v>
                </c:pt>
                <c:pt idx="18">
                  <c:v>44695</c:v>
                </c:pt>
                <c:pt idx="19">
                  <c:v>44702</c:v>
                </c:pt>
                <c:pt idx="20">
                  <c:v>44709</c:v>
                </c:pt>
                <c:pt idx="21">
                  <c:v>44716</c:v>
                </c:pt>
                <c:pt idx="22">
                  <c:v>44723</c:v>
                </c:pt>
                <c:pt idx="23">
                  <c:v>44730</c:v>
                </c:pt>
                <c:pt idx="24">
                  <c:v>44737</c:v>
                </c:pt>
                <c:pt idx="25">
                  <c:v>44744</c:v>
                </c:pt>
                <c:pt idx="26">
                  <c:v>44751</c:v>
                </c:pt>
                <c:pt idx="27">
                  <c:v>44758</c:v>
                </c:pt>
                <c:pt idx="28">
                  <c:v>44765</c:v>
                </c:pt>
                <c:pt idx="29">
                  <c:v>44772</c:v>
                </c:pt>
                <c:pt idx="30">
                  <c:v>44779</c:v>
                </c:pt>
                <c:pt idx="31">
                  <c:v>44786</c:v>
                </c:pt>
                <c:pt idx="32">
                  <c:v>44793</c:v>
                </c:pt>
                <c:pt idx="33">
                  <c:v>44800</c:v>
                </c:pt>
                <c:pt idx="34">
                  <c:v>44807</c:v>
                </c:pt>
                <c:pt idx="35">
                  <c:v>44814</c:v>
                </c:pt>
                <c:pt idx="36">
                  <c:v>44821</c:v>
                </c:pt>
                <c:pt idx="37">
                  <c:v>44828</c:v>
                </c:pt>
                <c:pt idx="38">
                  <c:v>44835</c:v>
                </c:pt>
                <c:pt idx="39">
                  <c:v>44842</c:v>
                </c:pt>
                <c:pt idx="40">
                  <c:v>44849</c:v>
                </c:pt>
                <c:pt idx="41">
                  <c:v>44856</c:v>
                </c:pt>
                <c:pt idx="42">
                  <c:v>44863</c:v>
                </c:pt>
                <c:pt idx="43">
                  <c:v>44870</c:v>
                </c:pt>
                <c:pt idx="44">
                  <c:v>44877</c:v>
                </c:pt>
                <c:pt idx="45">
                  <c:v>44884</c:v>
                </c:pt>
                <c:pt idx="46">
                  <c:v>44891</c:v>
                </c:pt>
                <c:pt idx="47">
                  <c:v>44898</c:v>
                </c:pt>
                <c:pt idx="48">
                  <c:v>44905</c:v>
                </c:pt>
                <c:pt idx="49">
                  <c:v>44912</c:v>
                </c:pt>
                <c:pt idx="50">
                  <c:v>44919</c:v>
                </c:pt>
                <c:pt idx="51">
                  <c:v>44926</c:v>
                </c:pt>
              </c:numCache>
            </c:numRef>
          </c:cat>
          <c:val>
            <c:numRef>
              <c:f>Gas!$C$6:$C$57</c:f>
              <c:numCache>
                <c:formatCode>#,##0</c:formatCode>
                <c:ptCount val="5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numCache>
            </c:numRef>
          </c:val>
          <c:extLst>
            <c:ext xmlns:c16="http://schemas.microsoft.com/office/drawing/2014/chart" uri="{C3380CC4-5D6E-409C-BE32-E72D297353CC}">
              <c16:uniqueId val="{00000000-2107-47F7-A2BF-3CD52861E7CB}"/>
            </c:ext>
          </c:extLst>
        </c:ser>
        <c:dLbls>
          <c:showLegendKey val="0"/>
          <c:showVal val="0"/>
          <c:showCatName val="0"/>
          <c:showSerName val="0"/>
          <c:showPercent val="0"/>
          <c:showBubbleSize val="0"/>
        </c:dLbls>
        <c:gapWidth val="20"/>
        <c:axId val="383287208"/>
        <c:axId val="1"/>
      </c:barChart>
      <c:lineChart>
        <c:grouping val="standard"/>
        <c:varyColors val="0"/>
        <c:ser>
          <c:idx val="0"/>
          <c:order val="1"/>
          <c:tx>
            <c:v>Vorig jaar</c:v>
          </c:tx>
          <c:spPr>
            <a:ln w="19050">
              <a:solidFill>
                <a:srgbClr val="0000FF"/>
              </a:solidFill>
              <a:prstDash val="solid"/>
            </a:ln>
          </c:spPr>
          <c:marker>
            <c:symbol val="none"/>
          </c:marker>
          <c:cat>
            <c:numRef>
              <c:f>Gas!$A$6:$A$57</c:f>
              <c:numCache>
                <c:formatCode>d\ mmm\ yy</c:formatCode>
                <c:ptCount val="52"/>
                <c:pt idx="0">
                  <c:v>44569</c:v>
                </c:pt>
                <c:pt idx="1">
                  <c:v>44576</c:v>
                </c:pt>
                <c:pt idx="2">
                  <c:v>44583</c:v>
                </c:pt>
                <c:pt idx="3">
                  <c:v>44590</c:v>
                </c:pt>
                <c:pt idx="4">
                  <c:v>44597</c:v>
                </c:pt>
                <c:pt idx="5">
                  <c:v>44604</c:v>
                </c:pt>
                <c:pt idx="6">
                  <c:v>44611</c:v>
                </c:pt>
                <c:pt idx="7">
                  <c:v>44618</c:v>
                </c:pt>
                <c:pt idx="8">
                  <c:v>44625</c:v>
                </c:pt>
                <c:pt idx="9">
                  <c:v>44632</c:v>
                </c:pt>
                <c:pt idx="10">
                  <c:v>44639</c:v>
                </c:pt>
                <c:pt idx="11">
                  <c:v>44646</c:v>
                </c:pt>
                <c:pt idx="12">
                  <c:v>44653</c:v>
                </c:pt>
                <c:pt idx="13">
                  <c:v>44660</c:v>
                </c:pt>
                <c:pt idx="14">
                  <c:v>44667</c:v>
                </c:pt>
                <c:pt idx="15">
                  <c:v>44674</c:v>
                </c:pt>
                <c:pt idx="16">
                  <c:v>44681</c:v>
                </c:pt>
                <c:pt idx="17">
                  <c:v>44688</c:v>
                </c:pt>
                <c:pt idx="18">
                  <c:v>44695</c:v>
                </c:pt>
                <c:pt idx="19">
                  <c:v>44702</c:v>
                </c:pt>
                <c:pt idx="20">
                  <c:v>44709</c:v>
                </c:pt>
                <c:pt idx="21">
                  <c:v>44716</c:v>
                </c:pt>
                <c:pt idx="22">
                  <c:v>44723</c:v>
                </c:pt>
                <c:pt idx="23">
                  <c:v>44730</c:v>
                </c:pt>
                <c:pt idx="24">
                  <c:v>44737</c:v>
                </c:pt>
                <c:pt idx="25">
                  <c:v>44744</c:v>
                </c:pt>
                <c:pt idx="26">
                  <c:v>44751</c:v>
                </c:pt>
                <c:pt idx="27">
                  <c:v>44758</c:v>
                </c:pt>
                <c:pt idx="28">
                  <c:v>44765</c:v>
                </c:pt>
                <c:pt idx="29">
                  <c:v>44772</c:v>
                </c:pt>
                <c:pt idx="30">
                  <c:v>44779</c:v>
                </c:pt>
                <c:pt idx="31">
                  <c:v>44786</c:v>
                </c:pt>
                <c:pt idx="32">
                  <c:v>44793</c:v>
                </c:pt>
                <c:pt idx="33">
                  <c:v>44800</c:v>
                </c:pt>
                <c:pt idx="34">
                  <c:v>44807</c:v>
                </c:pt>
                <c:pt idx="35">
                  <c:v>44814</c:v>
                </c:pt>
                <c:pt idx="36">
                  <c:v>44821</c:v>
                </c:pt>
                <c:pt idx="37">
                  <c:v>44828</c:v>
                </c:pt>
                <c:pt idx="38">
                  <c:v>44835</c:v>
                </c:pt>
                <c:pt idx="39">
                  <c:v>44842</c:v>
                </c:pt>
                <c:pt idx="40">
                  <c:v>44849</c:v>
                </c:pt>
                <c:pt idx="41">
                  <c:v>44856</c:v>
                </c:pt>
                <c:pt idx="42">
                  <c:v>44863</c:v>
                </c:pt>
                <c:pt idx="43">
                  <c:v>44870</c:v>
                </c:pt>
                <c:pt idx="44">
                  <c:v>44877</c:v>
                </c:pt>
                <c:pt idx="45">
                  <c:v>44884</c:v>
                </c:pt>
                <c:pt idx="46">
                  <c:v>44891</c:v>
                </c:pt>
                <c:pt idx="47">
                  <c:v>44898</c:v>
                </c:pt>
                <c:pt idx="48">
                  <c:v>44905</c:v>
                </c:pt>
                <c:pt idx="49">
                  <c:v>44912</c:v>
                </c:pt>
                <c:pt idx="50">
                  <c:v>44919</c:v>
                </c:pt>
                <c:pt idx="51">
                  <c:v>44926</c:v>
                </c:pt>
              </c:numCache>
            </c:numRef>
          </c:cat>
          <c:val>
            <c:numRef>
              <c:f>Gas!$E$6:$E$57</c:f>
              <c:numCache>
                <c:formatCode>#,##0</c:formatCode>
                <c:ptCount val="52"/>
                <c:pt idx="0">
                  <c:v>33.787240461291752</c:v>
                </c:pt>
                <c:pt idx="1">
                  <c:v>34.226546139682185</c:v>
                </c:pt>
                <c:pt idx="2">
                  <c:v>34.503267644855846</c:v>
                </c:pt>
                <c:pt idx="3">
                  <c:v>34.613369814648337</c:v>
                </c:pt>
                <c:pt idx="4">
                  <c:v>34.55524713556882</c:v>
                </c:pt>
                <c:pt idx="5">
                  <c:v>34.329747154450942</c:v>
                </c:pt>
                <c:pt idx="6">
                  <c:v>33.940158119496843</c:v>
                </c:pt>
                <c:pt idx="7">
                  <c:v>33.392161030932776</c:v>
                </c:pt>
                <c:pt idx="8">
                  <c:v>32.693746800474756</c:v>
                </c:pt>
                <c:pt idx="9">
                  <c:v>31.855099727591682</c:v>
                </c:pt>
                <c:pt idx="10">
                  <c:v>30.888448991709812</c:v>
                </c:pt>
                <c:pt idx="11">
                  <c:v>29.807890325910517</c:v>
                </c:pt>
                <c:pt idx="12">
                  <c:v>28.629180472493275</c:v>
                </c:pt>
                <c:pt idx="13">
                  <c:v>27.369507417621612</c:v>
                </c:pt>
                <c:pt idx="14">
                  <c:v>26.047239755556468</c:v>
                </c:pt>
                <c:pt idx="15">
                  <c:v>24.681658837186834</c:v>
                </c:pt>
                <c:pt idx="16">
                  <c:v>23.292677608751422</c:v>
                </c:pt>
                <c:pt idx="17">
                  <c:v>21.900550240575981</c:v>
                </c:pt>
                <c:pt idx="18">
                  <c:v>20.525576780110644</c:v>
                </c:pt>
                <c:pt idx="19">
                  <c:v>19.187807135945423</c:v>
                </c:pt>
                <c:pt idx="20">
                  <c:v>17.906748709392573</c:v>
                </c:pt>
                <c:pt idx="21">
                  <c:v>16.701081936907315</c:v>
                </c:pt>
                <c:pt idx="22">
                  <c:v>15.588387891345299</c:v>
                </c:pt>
                <c:pt idx="23">
                  <c:v>14.584891914175261</c:v>
                </c:pt>
                <c:pt idx="24">
                  <c:v>13.705227017011696</c:v>
                </c:pt>
                <c:pt idx="25">
                  <c:v>12.96222050255426</c:v>
                </c:pt>
                <c:pt idx="26">
                  <c:v>12.366706916434483</c:v>
                </c:pt>
                <c:pt idx="27">
                  <c:v>11.92737005751208</c:v>
                </c:pt>
                <c:pt idx="28">
                  <c:v>11.650616350432033</c:v>
                </c:pt>
                <c:pt idx="29">
                  <c:v>11.540481426927993</c:v>
                </c:pt>
                <c:pt idx="30">
                  <c:v>11.59857127810651</c:v>
                </c:pt>
                <c:pt idx="31">
                  <c:v>11.824038835831471</c:v>
                </c:pt>
                <c:pt idx="32">
                  <c:v>12.213596324699747</c:v>
                </c:pt>
                <c:pt idx="33">
                  <c:v>12.761563204491138</c:v>
                </c:pt>
                <c:pt idx="34">
                  <c:v>13.459949003994954</c:v>
                </c:pt>
                <c:pt idx="35">
                  <c:v>14.29856983832342</c:v>
                </c:pt>
                <c:pt idx="36">
                  <c:v>15.265196910662713</c:v>
                </c:pt>
                <c:pt idx="37">
                  <c:v>16.345734832991145</c:v>
                </c:pt>
                <c:pt idx="38">
                  <c:v>17.524427165495247</c:v>
                </c:pt>
                <c:pt idx="39">
                  <c:v>18.784086177496413</c:v>
                </c:pt>
                <c:pt idx="40">
                  <c:v>20.106343479515644</c:v>
                </c:pt>
                <c:pt idx="41">
                  <c:v>21.471917871724614</c:v>
                </c:pt>
                <c:pt idx="42">
                  <c:v>22.86089650305949</c:v>
                </c:pt>
                <c:pt idx="43">
                  <c:v>24.253025241055173</c:v>
                </c:pt>
                <c:pt idx="44">
                  <c:v>25.62800401829714</c:v>
                </c:pt>
                <c:pt idx="45">
                  <c:v>26.965782848656946</c:v>
                </c:pt>
                <c:pt idx="46">
                  <c:v>28.246854196875248</c:v>
                </c:pt>
                <c:pt idx="47">
                  <c:v>29.452537438067882</c:v>
                </c:pt>
                <c:pt idx="48">
                  <c:v>30.565251259235456</c:v>
                </c:pt>
                <c:pt idx="49">
                  <c:v>31.56877003053954</c:v>
                </c:pt>
                <c:pt idx="50">
                  <c:v>32.448460407980811</c:v>
                </c:pt>
                <c:pt idx="51">
                  <c:v>33.19149471730536</c:v>
                </c:pt>
              </c:numCache>
            </c:numRef>
          </c:val>
          <c:smooth val="1"/>
          <c:extLst>
            <c:ext xmlns:c16="http://schemas.microsoft.com/office/drawing/2014/chart" uri="{C3380CC4-5D6E-409C-BE32-E72D297353CC}">
              <c16:uniqueId val="{00000001-2107-47F7-A2BF-3CD52861E7CB}"/>
            </c:ext>
          </c:extLst>
        </c:ser>
        <c:ser>
          <c:idx val="1"/>
          <c:order val="2"/>
          <c:tx>
            <c:v>Prognose</c:v>
          </c:tx>
          <c:spPr>
            <a:ln w="3175">
              <a:solidFill>
                <a:sysClr val="windowText" lastClr="000000"/>
              </a:solidFill>
              <a:prstDash val="solid"/>
            </a:ln>
          </c:spPr>
          <c:marker>
            <c:symbol val="none"/>
          </c:marker>
          <c:cat>
            <c:numRef>
              <c:f>Gas!$A$6:$A$57</c:f>
              <c:numCache>
                <c:formatCode>d\ mmm\ yy</c:formatCode>
                <c:ptCount val="52"/>
                <c:pt idx="0">
                  <c:v>44569</c:v>
                </c:pt>
                <c:pt idx="1">
                  <c:v>44576</c:v>
                </c:pt>
                <c:pt idx="2">
                  <c:v>44583</c:v>
                </c:pt>
                <c:pt idx="3">
                  <c:v>44590</c:v>
                </c:pt>
                <c:pt idx="4">
                  <c:v>44597</c:v>
                </c:pt>
                <c:pt idx="5">
                  <c:v>44604</c:v>
                </c:pt>
                <c:pt idx="6">
                  <c:v>44611</c:v>
                </c:pt>
                <c:pt idx="7">
                  <c:v>44618</c:v>
                </c:pt>
                <c:pt idx="8">
                  <c:v>44625</c:v>
                </c:pt>
                <c:pt idx="9">
                  <c:v>44632</c:v>
                </c:pt>
                <c:pt idx="10">
                  <c:v>44639</c:v>
                </c:pt>
                <c:pt idx="11">
                  <c:v>44646</c:v>
                </c:pt>
                <c:pt idx="12">
                  <c:v>44653</c:v>
                </c:pt>
                <c:pt idx="13">
                  <c:v>44660</c:v>
                </c:pt>
                <c:pt idx="14">
                  <c:v>44667</c:v>
                </c:pt>
                <c:pt idx="15">
                  <c:v>44674</c:v>
                </c:pt>
                <c:pt idx="16">
                  <c:v>44681</c:v>
                </c:pt>
                <c:pt idx="17">
                  <c:v>44688</c:v>
                </c:pt>
                <c:pt idx="18">
                  <c:v>44695</c:v>
                </c:pt>
                <c:pt idx="19">
                  <c:v>44702</c:v>
                </c:pt>
                <c:pt idx="20">
                  <c:v>44709</c:v>
                </c:pt>
                <c:pt idx="21">
                  <c:v>44716</c:v>
                </c:pt>
                <c:pt idx="22">
                  <c:v>44723</c:v>
                </c:pt>
                <c:pt idx="23">
                  <c:v>44730</c:v>
                </c:pt>
                <c:pt idx="24">
                  <c:v>44737</c:v>
                </c:pt>
                <c:pt idx="25">
                  <c:v>44744</c:v>
                </c:pt>
                <c:pt idx="26">
                  <c:v>44751</c:v>
                </c:pt>
                <c:pt idx="27">
                  <c:v>44758</c:v>
                </c:pt>
                <c:pt idx="28">
                  <c:v>44765</c:v>
                </c:pt>
                <c:pt idx="29">
                  <c:v>44772</c:v>
                </c:pt>
                <c:pt idx="30">
                  <c:v>44779</c:v>
                </c:pt>
                <c:pt idx="31">
                  <c:v>44786</c:v>
                </c:pt>
                <c:pt idx="32">
                  <c:v>44793</c:v>
                </c:pt>
                <c:pt idx="33">
                  <c:v>44800</c:v>
                </c:pt>
                <c:pt idx="34">
                  <c:v>44807</c:v>
                </c:pt>
                <c:pt idx="35">
                  <c:v>44814</c:v>
                </c:pt>
                <c:pt idx="36">
                  <c:v>44821</c:v>
                </c:pt>
                <c:pt idx="37">
                  <c:v>44828</c:v>
                </c:pt>
                <c:pt idx="38">
                  <c:v>44835</c:v>
                </c:pt>
                <c:pt idx="39">
                  <c:v>44842</c:v>
                </c:pt>
                <c:pt idx="40">
                  <c:v>44849</c:v>
                </c:pt>
                <c:pt idx="41">
                  <c:v>44856</c:v>
                </c:pt>
                <c:pt idx="42">
                  <c:v>44863</c:v>
                </c:pt>
                <c:pt idx="43">
                  <c:v>44870</c:v>
                </c:pt>
                <c:pt idx="44">
                  <c:v>44877</c:v>
                </c:pt>
                <c:pt idx="45">
                  <c:v>44884</c:v>
                </c:pt>
                <c:pt idx="46">
                  <c:v>44891</c:v>
                </c:pt>
                <c:pt idx="47">
                  <c:v>44898</c:v>
                </c:pt>
                <c:pt idx="48">
                  <c:v>44905</c:v>
                </c:pt>
                <c:pt idx="49">
                  <c:v>44912</c:v>
                </c:pt>
                <c:pt idx="50">
                  <c:v>44919</c:v>
                </c:pt>
                <c:pt idx="51">
                  <c:v>44926</c:v>
                </c:pt>
              </c:numCache>
            </c:numRef>
          </c:cat>
          <c:val>
            <c:numRef>
              <c:f>Gas!$F$6:$F$57</c:f>
              <c:numCache>
                <c:formatCode>#,##0</c:formatCode>
                <c:ptCount val="5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numCache>
            </c:numRef>
          </c:val>
          <c:smooth val="1"/>
          <c:extLst>
            <c:ext xmlns:c16="http://schemas.microsoft.com/office/drawing/2014/chart" uri="{C3380CC4-5D6E-409C-BE32-E72D297353CC}">
              <c16:uniqueId val="{00000002-2107-47F7-A2BF-3CD52861E7CB}"/>
            </c:ext>
          </c:extLst>
        </c:ser>
        <c:dLbls>
          <c:showLegendKey val="0"/>
          <c:showVal val="0"/>
          <c:showCatName val="0"/>
          <c:showSerName val="0"/>
          <c:showPercent val="0"/>
          <c:showBubbleSize val="0"/>
        </c:dLbls>
        <c:marker val="1"/>
        <c:smooth val="0"/>
        <c:axId val="383287208"/>
        <c:axId val="1"/>
      </c:lineChart>
      <c:catAx>
        <c:axId val="383287208"/>
        <c:scaling>
          <c:orientation val="minMax"/>
        </c:scaling>
        <c:delete val="0"/>
        <c:axPos val="b"/>
        <c:numFmt formatCode="d\ mmm\ yy" sourceLinked="1"/>
        <c:majorTickMark val="out"/>
        <c:minorTickMark val="none"/>
        <c:tickLblPos val="nextTo"/>
        <c:spPr>
          <a:ln w="3175">
            <a:solidFill>
              <a:srgbClr val="000000"/>
            </a:solidFill>
            <a:prstDash val="solid"/>
          </a:ln>
        </c:spPr>
        <c:txPr>
          <a:bodyPr rot="-5400000" vert="horz"/>
          <a:lstStyle/>
          <a:p>
            <a:pPr>
              <a:defRPr/>
            </a:pPr>
            <a:endParaRPr lang="nl-NL"/>
          </a:p>
        </c:txPr>
        <c:crossAx val="1"/>
        <c:crosses val="autoZero"/>
        <c:auto val="0"/>
        <c:lblAlgn val="ctr"/>
        <c:lblOffset val="100"/>
        <c:tickLblSkip val="3"/>
        <c:tickMarkSkip val="1"/>
        <c:noMultiLvlLbl val="0"/>
      </c:catAx>
      <c:valAx>
        <c:axId val="1"/>
        <c:scaling>
          <c:orientation val="minMax"/>
          <c:min val="0"/>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a:pPr>
            <a:endParaRPr lang="nl-NL"/>
          </a:p>
        </c:txPr>
        <c:crossAx val="383287208"/>
        <c:crosses val="autoZero"/>
        <c:crossBetween val="between"/>
        <c:majorUnit val="10"/>
      </c:valAx>
      <c:spPr>
        <a:gradFill rotWithShape="0">
          <a:gsLst>
            <a:gs pos="0">
              <a:srgbClr xmlns:mc="http://schemas.openxmlformats.org/markup-compatibility/2006" xmlns:a14="http://schemas.microsoft.com/office/drawing/2010/main" val="FFFFFF" mc:Ignorable="a14" a14:legacySpreadsheetColorIndex="43">
                <a:gamma/>
                <a:tint val="0"/>
                <a:invGamma/>
              </a:srgbClr>
            </a:gs>
            <a:gs pos="100000">
              <a:srgbClr xmlns:mc="http://schemas.openxmlformats.org/markup-compatibility/2006" xmlns:a14="http://schemas.microsoft.com/office/drawing/2010/main" val="FFFF99" mc:Ignorable="a14" a14:legacySpreadsheetColorIndex="43"/>
            </a:gs>
          </a:gsLst>
          <a:lin ang="5400000" scaled="1"/>
        </a:gradFill>
        <a:ln w="3175">
          <a:solidFill>
            <a:srgbClr val="000000"/>
          </a:solidFill>
          <a:prstDash val="solid"/>
        </a:ln>
      </c:spPr>
    </c:plotArea>
    <c:legend>
      <c:legendPos val="r"/>
      <c:layout>
        <c:manualLayout>
          <c:xMode val="edge"/>
          <c:yMode val="edge"/>
          <c:x val="0.20769284608654687"/>
          <c:y val="3.7974683544303799E-2"/>
          <c:w val="0.65384776902887132"/>
          <c:h val="8.8608037919310711E-2"/>
        </c:manualLayout>
      </c:layout>
      <c:overlay val="0"/>
      <c:spPr>
        <a:noFill/>
        <a:ln w="25400">
          <a:noFill/>
        </a:ln>
      </c:spPr>
    </c:legend>
    <c:plotVisOnly val="0"/>
    <c:dispBlanksAs val="gap"/>
    <c:showDLblsOverMax val="0"/>
  </c:chart>
  <c:spPr>
    <a:solidFill>
      <a:sysClr val="window" lastClr="FFFFFF"/>
    </a:solidFill>
    <a:ln w="3175">
      <a:solidFill>
        <a:srgbClr val="000000"/>
      </a:solidFill>
      <a:prstDash val="solid"/>
    </a:ln>
  </c:spPr>
  <c:txPr>
    <a:bodyPr/>
    <a:lstStyle/>
    <a:p>
      <a:pPr>
        <a:defRPr sz="1000" b="0" i="0" u="none" strike="noStrike" baseline="0">
          <a:solidFill>
            <a:srgbClr val="000000"/>
          </a:solidFill>
          <a:latin typeface="+mn-lt"/>
          <a:ea typeface="Arial"/>
          <a:cs typeface="Arial"/>
        </a:defRPr>
      </a:pPr>
      <a:endParaRPr lang="nl-NL"/>
    </a:p>
  </c:txPr>
  <c:printSettings>
    <c:headerFooter alignWithMargins="0"/>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03835326174861E-2"/>
          <c:y val="0.13502165340541519"/>
          <c:w val="0.90499324646421941"/>
          <c:h val="0.60337801365544919"/>
        </c:manualLayout>
      </c:layout>
      <c:barChart>
        <c:barDir val="col"/>
        <c:grouping val="clustered"/>
        <c:varyColors val="0"/>
        <c:ser>
          <c:idx val="2"/>
          <c:order val="0"/>
          <c:tx>
            <c:v>verbruik</c:v>
          </c:tx>
          <c:spPr>
            <a:solidFill>
              <a:srgbClr val="FF0000"/>
            </a:solidFill>
            <a:ln w="25400">
              <a:noFill/>
            </a:ln>
          </c:spPr>
          <c:invertIfNegative val="0"/>
          <c:cat>
            <c:numRef>
              <c:f>Dagstroom!$A$6:$A$57</c:f>
              <c:numCache>
                <c:formatCode>d\ mmm\ yy</c:formatCode>
                <c:ptCount val="52"/>
                <c:pt idx="0">
                  <c:v>44569</c:v>
                </c:pt>
                <c:pt idx="1">
                  <c:v>44576</c:v>
                </c:pt>
                <c:pt idx="2">
                  <c:v>44583</c:v>
                </c:pt>
                <c:pt idx="3">
                  <c:v>44590</c:v>
                </c:pt>
                <c:pt idx="4">
                  <c:v>44597</c:v>
                </c:pt>
                <c:pt idx="5">
                  <c:v>44604</c:v>
                </c:pt>
                <c:pt idx="6">
                  <c:v>44611</c:v>
                </c:pt>
                <c:pt idx="7">
                  <c:v>44618</c:v>
                </c:pt>
                <c:pt idx="8">
                  <c:v>44625</c:v>
                </c:pt>
                <c:pt idx="9">
                  <c:v>44632</c:v>
                </c:pt>
                <c:pt idx="10">
                  <c:v>44639</c:v>
                </c:pt>
                <c:pt idx="11">
                  <c:v>44646</c:v>
                </c:pt>
                <c:pt idx="12">
                  <c:v>44653</c:v>
                </c:pt>
                <c:pt idx="13">
                  <c:v>44660</c:v>
                </c:pt>
                <c:pt idx="14">
                  <c:v>44667</c:v>
                </c:pt>
                <c:pt idx="15">
                  <c:v>44674</c:v>
                </c:pt>
                <c:pt idx="16">
                  <c:v>44681</c:v>
                </c:pt>
                <c:pt idx="17">
                  <c:v>44688</c:v>
                </c:pt>
                <c:pt idx="18">
                  <c:v>44695</c:v>
                </c:pt>
                <c:pt idx="19">
                  <c:v>44702</c:v>
                </c:pt>
                <c:pt idx="20">
                  <c:v>44709</c:v>
                </c:pt>
                <c:pt idx="21">
                  <c:v>44716</c:v>
                </c:pt>
                <c:pt idx="22">
                  <c:v>44723</c:v>
                </c:pt>
                <c:pt idx="23">
                  <c:v>44730</c:v>
                </c:pt>
                <c:pt idx="24">
                  <c:v>44737</c:v>
                </c:pt>
                <c:pt idx="25">
                  <c:v>44744</c:v>
                </c:pt>
                <c:pt idx="26">
                  <c:v>44751</c:v>
                </c:pt>
                <c:pt idx="27">
                  <c:v>44758</c:v>
                </c:pt>
                <c:pt idx="28">
                  <c:v>44765</c:v>
                </c:pt>
                <c:pt idx="29">
                  <c:v>44772</c:v>
                </c:pt>
                <c:pt idx="30">
                  <c:v>44779</c:v>
                </c:pt>
                <c:pt idx="31">
                  <c:v>44786</c:v>
                </c:pt>
                <c:pt idx="32">
                  <c:v>44793</c:v>
                </c:pt>
                <c:pt idx="33">
                  <c:v>44800</c:v>
                </c:pt>
                <c:pt idx="34">
                  <c:v>44807</c:v>
                </c:pt>
                <c:pt idx="35">
                  <c:v>44814</c:v>
                </c:pt>
                <c:pt idx="36">
                  <c:v>44821</c:v>
                </c:pt>
                <c:pt idx="37">
                  <c:v>44828</c:v>
                </c:pt>
                <c:pt idx="38">
                  <c:v>44835</c:v>
                </c:pt>
                <c:pt idx="39">
                  <c:v>44842</c:v>
                </c:pt>
                <c:pt idx="40">
                  <c:v>44849</c:v>
                </c:pt>
                <c:pt idx="41">
                  <c:v>44856</c:v>
                </c:pt>
                <c:pt idx="42">
                  <c:v>44863</c:v>
                </c:pt>
                <c:pt idx="43">
                  <c:v>44870</c:v>
                </c:pt>
                <c:pt idx="44">
                  <c:v>44877</c:v>
                </c:pt>
                <c:pt idx="45">
                  <c:v>44884</c:v>
                </c:pt>
                <c:pt idx="46">
                  <c:v>44891</c:v>
                </c:pt>
                <c:pt idx="47">
                  <c:v>44898</c:v>
                </c:pt>
                <c:pt idx="48">
                  <c:v>44905</c:v>
                </c:pt>
                <c:pt idx="49">
                  <c:v>44912</c:v>
                </c:pt>
                <c:pt idx="50">
                  <c:v>44919</c:v>
                </c:pt>
                <c:pt idx="51">
                  <c:v>44926</c:v>
                </c:pt>
              </c:numCache>
            </c:numRef>
          </c:cat>
          <c:val>
            <c:numRef>
              <c:f>Dagstroom!$C$6:$C$57</c:f>
              <c:numCache>
                <c:formatCode>#,##0</c:formatCode>
                <c:ptCount val="5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numCache>
            </c:numRef>
          </c:val>
          <c:extLst>
            <c:ext xmlns:c16="http://schemas.microsoft.com/office/drawing/2014/chart" uri="{C3380CC4-5D6E-409C-BE32-E72D297353CC}">
              <c16:uniqueId val="{0000000A-4FE0-4872-A478-F437FE8431E0}"/>
            </c:ext>
          </c:extLst>
        </c:ser>
        <c:dLbls>
          <c:showLegendKey val="0"/>
          <c:showVal val="0"/>
          <c:showCatName val="0"/>
          <c:showSerName val="0"/>
          <c:showPercent val="0"/>
          <c:showBubbleSize val="0"/>
        </c:dLbls>
        <c:gapWidth val="20"/>
        <c:axId val="383287208"/>
        <c:axId val="1"/>
      </c:barChart>
      <c:lineChart>
        <c:grouping val="standard"/>
        <c:varyColors val="0"/>
        <c:ser>
          <c:idx val="0"/>
          <c:order val="1"/>
          <c:tx>
            <c:v>vorig jaar</c:v>
          </c:tx>
          <c:spPr>
            <a:ln w="19050">
              <a:solidFill>
                <a:srgbClr val="0000FF"/>
              </a:solidFill>
              <a:prstDash val="solid"/>
            </a:ln>
          </c:spPr>
          <c:marker>
            <c:symbol val="none"/>
          </c:marker>
          <c:cat>
            <c:numRef>
              <c:f>Dagstroom!$A$6:$A$57</c:f>
              <c:numCache>
                <c:formatCode>d\ mmm\ yy</c:formatCode>
                <c:ptCount val="52"/>
                <c:pt idx="0">
                  <c:v>44569</c:v>
                </c:pt>
                <c:pt idx="1">
                  <c:v>44576</c:v>
                </c:pt>
                <c:pt idx="2">
                  <c:v>44583</c:v>
                </c:pt>
                <c:pt idx="3">
                  <c:v>44590</c:v>
                </c:pt>
                <c:pt idx="4">
                  <c:v>44597</c:v>
                </c:pt>
                <c:pt idx="5">
                  <c:v>44604</c:v>
                </c:pt>
                <c:pt idx="6">
                  <c:v>44611</c:v>
                </c:pt>
                <c:pt idx="7">
                  <c:v>44618</c:v>
                </c:pt>
                <c:pt idx="8">
                  <c:v>44625</c:v>
                </c:pt>
                <c:pt idx="9">
                  <c:v>44632</c:v>
                </c:pt>
                <c:pt idx="10">
                  <c:v>44639</c:v>
                </c:pt>
                <c:pt idx="11">
                  <c:v>44646</c:v>
                </c:pt>
                <c:pt idx="12">
                  <c:v>44653</c:v>
                </c:pt>
                <c:pt idx="13">
                  <c:v>44660</c:v>
                </c:pt>
                <c:pt idx="14">
                  <c:v>44667</c:v>
                </c:pt>
                <c:pt idx="15">
                  <c:v>44674</c:v>
                </c:pt>
                <c:pt idx="16">
                  <c:v>44681</c:v>
                </c:pt>
                <c:pt idx="17">
                  <c:v>44688</c:v>
                </c:pt>
                <c:pt idx="18">
                  <c:v>44695</c:v>
                </c:pt>
                <c:pt idx="19">
                  <c:v>44702</c:v>
                </c:pt>
                <c:pt idx="20">
                  <c:v>44709</c:v>
                </c:pt>
                <c:pt idx="21">
                  <c:v>44716</c:v>
                </c:pt>
                <c:pt idx="22">
                  <c:v>44723</c:v>
                </c:pt>
                <c:pt idx="23">
                  <c:v>44730</c:v>
                </c:pt>
                <c:pt idx="24">
                  <c:v>44737</c:v>
                </c:pt>
                <c:pt idx="25">
                  <c:v>44744</c:v>
                </c:pt>
                <c:pt idx="26">
                  <c:v>44751</c:v>
                </c:pt>
                <c:pt idx="27">
                  <c:v>44758</c:v>
                </c:pt>
                <c:pt idx="28">
                  <c:v>44765</c:v>
                </c:pt>
                <c:pt idx="29">
                  <c:v>44772</c:v>
                </c:pt>
                <c:pt idx="30">
                  <c:v>44779</c:v>
                </c:pt>
                <c:pt idx="31">
                  <c:v>44786</c:v>
                </c:pt>
                <c:pt idx="32">
                  <c:v>44793</c:v>
                </c:pt>
                <c:pt idx="33">
                  <c:v>44800</c:v>
                </c:pt>
                <c:pt idx="34">
                  <c:v>44807</c:v>
                </c:pt>
                <c:pt idx="35">
                  <c:v>44814</c:v>
                </c:pt>
                <c:pt idx="36">
                  <c:v>44821</c:v>
                </c:pt>
                <c:pt idx="37">
                  <c:v>44828</c:v>
                </c:pt>
                <c:pt idx="38">
                  <c:v>44835</c:v>
                </c:pt>
                <c:pt idx="39">
                  <c:v>44842</c:v>
                </c:pt>
                <c:pt idx="40">
                  <c:v>44849</c:v>
                </c:pt>
                <c:pt idx="41">
                  <c:v>44856</c:v>
                </c:pt>
                <c:pt idx="42">
                  <c:v>44863</c:v>
                </c:pt>
                <c:pt idx="43">
                  <c:v>44870</c:v>
                </c:pt>
                <c:pt idx="44">
                  <c:v>44877</c:v>
                </c:pt>
                <c:pt idx="45">
                  <c:v>44884</c:v>
                </c:pt>
                <c:pt idx="46">
                  <c:v>44891</c:v>
                </c:pt>
                <c:pt idx="47">
                  <c:v>44898</c:v>
                </c:pt>
                <c:pt idx="48">
                  <c:v>44905</c:v>
                </c:pt>
                <c:pt idx="49">
                  <c:v>44912</c:v>
                </c:pt>
                <c:pt idx="50">
                  <c:v>44919</c:v>
                </c:pt>
                <c:pt idx="51">
                  <c:v>44926</c:v>
                </c:pt>
              </c:numCache>
            </c:numRef>
          </c:cat>
          <c:val>
            <c:numRef>
              <c:f>Dagstroom!$E$6:$E$57</c:f>
              <c:numCache>
                <c:formatCode>#,##0</c:formatCode>
                <c:ptCount val="5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numCache>
            </c:numRef>
          </c:val>
          <c:smooth val="1"/>
          <c:extLst>
            <c:ext xmlns:c16="http://schemas.microsoft.com/office/drawing/2014/chart" uri="{C3380CC4-5D6E-409C-BE32-E72D297353CC}">
              <c16:uniqueId val="{0000000C-4FE0-4872-A478-F437FE8431E0}"/>
            </c:ext>
          </c:extLst>
        </c:ser>
        <c:ser>
          <c:idx val="1"/>
          <c:order val="2"/>
          <c:tx>
            <c:v>prognose</c:v>
          </c:tx>
          <c:spPr>
            <a:ln w="3175">
              <a:solidFill>
                <a:sysClr val="windowText" lastClr="000000"/>
              </a:solidFill>
              <a:prstDash val="solid"/>
            </a:ln>
          </c:spPr>
          <c:marker>
            <c:symbol val="none"/>
          </c:marker>
          <c:cat>
            <c:numRef>
              <c:f>Dagstroom!$A$6:$A$57</c:f>
              <c:numCache>
                <c:formatCode>d\ mmm\ yy</c:formatCode>
                <c:ptCount val="52"/>
                <c:pt idx="0">
                  <c:v>44569</c:v>
                </c:pt>
                <c:pt idx="1">
                  <c:v>44576</c:v>
                </c:pt>
                <c:pt idx="2">
                  <c:v>44583</c:v>
                </c:pt>
                <c:pt idx="3">
                  <c:v>44590</c:v>
                </c:pt>
                <c:pt idx="4">
                  <c:v>44597</c:v>
                </c:pt>
                <c:pt idx="5">
                  <c:v>44604</c:v>
                </c:pt>
                <c:pt idx="6">
                  <c:v>44611</c:v>
                </c:pt>
                <c:pt idx="7">
                  <c:v>44618</c:v>
                </c:pt>
                <c:pt idx="8">
                  <c:v>44625</c:v>
                </c:pt>
                <c:pt idx="9">
                  <c:v>44632</c:v>
                </c:pt>
                <c:pt idx="10">
                  <c:v>44639</c:v>
                </c:pt>
                <c:pt idx="11">
                  <c:v>44646</c:v>
                </c:pt>
                <c:pt idx="12">
                  <c:v>44653</c:v>
                </c:pt>
                <c:pt idx="13">
                  <c:v>44660</c:v>
                </c:pt>
                <c:pt idx="14">
                  <c:v>44667</c:v>
                </c:pt>
                <c:pt idx="15">
                  <c:v>44674</c:v>
                </c:pt>
                <c:pt idx="16">
                  <c:v>44681</c:v>
                </c:pt>
                <c:pt idx="17">
                  <c:v>44688</c:v>
                </c:pt>
                <c:pt idx="18">
                  <c:v>44695</c:v>
                </c:pt>
                <c:pt idx="19">
                  <c:v>44702</c:v>
                </c:pt>
                <c:pt idx="20">
                  <c:v>44709</c:v>
                </c:pt>
                <c:pt idx="21">
                  <c:v>44716</c:v>
                </c:pt>
                <c:pt idx="22">
                  <c:v>44723</c:v>
                </c:pt>
                <c:pt idx="23">
                  <c:v>44730</c:v>
                </c:pt>
                <c:pt idx="24">
                  <c:v>44737</c:v>
                </c:pt>
                <c:pt idx="25">
                  <c:v>44744</c:v>
                </c:pt>
                <c:pt idx="26">
                  <c:v>44751</c:v>
                </c:pt>
                <c:pt idx="27">
                  <c:v>44758</c:v>
                </c:pt>
                <c:pt idx="28">
                  <c:v>44765</c:v>
                </c:pt>
                <c:pt idx="29">
                  <c:v>44772</c:v>
                </c:pt>
                <c:pt idx="30">
                  <c:v>44779</c:v>
                </c:pt>
                <c:pt idx="31">
                  <c:v>44786</c:v>
                </c:pt>
                <c:pt idx="32">
                  <c:v>44793</c:v>
                </c:pt>
                <c:pt idx="33">
                  <c:v>44800</c:v>
                </c:pt>
                <c:pt idx="34">
                  <c:v>44807</c:v>
                </c:pt>
                <c:pt idx="35">
                  <c:v>44814</c:v>
                </c:pt>
                <c:pt idx="36">
                  <c:v>44821</c:v>
                </c:pt>
                <c:pt idx="37">
                  <c:v>44828</c:v>
                </c:pt>
                <c:pt idx="38">
                  <c:v>44835</c:v>
                </c:pt>
                <c:pt idx="39">
                  <c:v>44842</c:v>
                </c:pt>
                <c:pt idx="40">
                  <c:v>44849</c:v>
                </c:pt>
                <c:pt idx="41">
                  <c:v>44856</c:v>
                </c:pt>
                <c:pt idx="42">
                  <c:v>44863</c:v>
                </c:pt>
                <c:pt idx="43">
                  <c:v>44870</c:v>
                </c:pt>
                <c:pt idx="44">
                  <c:v>44877</c:v>
                </c:pt>
                <c:pt idx="45">
                  <c:v>44884</c:v>
                </c:pt>
                <c:pt idx="46">
                  <c:v>44891</c:v>
                </c:pt>
                <c:pt idx="47">
                  <c:v>44898</c:v>
                </c:pt>
                <c:pt idx="48">
                  <c:v>44905</c:v>
                </c:pt>
                <c:pt idx="49">
                  <c:v>44912</c:v>
                </c:pt>
                <c:pt idx="50">
                  <c:v>44919</c:v>
                </c:pt>
                <c:pt idx="51">
                  <c:v>44926</c:v>
                </c:pt>
              </c:numCache>
            </c:numRef>
          </c:cat>
          <c:val>
            <c:numRef>
              <c:f>Dagstroom!$F$6:$F$57</c:f>
              <c:numCache>
                <c:formatCode>#,##0</c:formatCode>
                <c:ptCount val="5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numCache>
            </c:numRef>
          </c:val>
          <c:smooth val="1"/>
          <c:extLst>
            <c:ext xmlns:c16="http://schemas.microsoft.com/office/drawing/2014/chart" uri="{C3380CC4-5D6E-409C-BE32-E72D297353CC}">
              <c16:uniqueId val="{0000000E-4FE0-4872-A478-F437FE8431E0}"/>
            </c:ext>
          </c:extLst>
        </c:ser>
        <c:dLbls>
          <c:showLegendKey val="0"/>
          <c:showVal val="0"/>
          <c:showCatName val="0"/>
          <c:showSerName val="0"/>
          <c:showPercent val="0"/>
          <c:showBubbleSize val="0"/>
        </c:dLbls>
        <c:marker val="1"/>
        <c:smooth val="0"/>
        <c:axId val="383287208"/>
        <c:axId val="1"/>
      </c:lineChart>
      <c:catAx>
        <c:axId val="383287208"/>
        <c:scaling>
          <c:orientation val="minMax"/>
        </c:scaling>
        <c:delete val="0"/>
        <c:axPos val="b"/>
        <c:numFmt formatCode="d\ mmm\ yy" sourceLinked="1"/>
        <c:majorTickMark val="out"/>
        <c:minorTickMark val="none"/>
        <c:tickLblPos val="nextTo"/>
        <c:spPr>
          <a:ln w="3175">
            <a:solidFill>
              <a:srgbClr val="000000"/>
            </a:solidFill>
            <a:prstDash val="solid"/>
          </a:ln>
        </c:spPr>
        <c:txPr>
          <a:bodyPr rot="-5400000" vert="horz"/>
          <a:lstStyle/>
          <a:p>
            <a:pPr>
              <a:defRPr/>
            </a:pPr>
            <a:endParaRPr lang="nl-NL"/>
          </a:p>
        </c:txPr>
        <c:crossAx val="1"/>
        <c:crosses val="autoZero"/>
        <c:auto val="0"/>
        <c:lblAlgn val="ctr"/>
        <c:lblOffset val="100"/>
        <c:tickLblSkip val="3"/>
        <c:tickMarkSkip val="1"/>
        <c:noMultiLvlLbl val="0"/>
      </c:catAx>
      <c:valAx>
        <c:axId val="1"/>
        <c:scaling>
          <c:orientation val="minMax"/>
          <c:min val="0"/>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a:pPr>
            <a:endParaRPr lang="nl-NL"/>
          </a:p>
        </c:txPr>
        <c:crossAx val="383287208"/>
        <c:crosses val="autoZero"/>
        <c:crossBetween val="between"/>
      </c:valAx>
      <c:spPr>
        <a:gradFill rotWithShape="0">
          <a:gsLst>
            <a:gs pos="0">
              <a:srgbClr xmlns:mc="http://schemas.openxmlformats.org/markup-compatibility/2006" xmlns:a14="http://schemas.microsoft.com/office/drawing/2010/main" val="FFFFFF" mc:Ignorable="a14" a14:legacySpreadsheetColorIndex="43">
                <a:gamma/>
                <a:tint val="0"/>
                <a:invGamma/>
              </a:srgbClr>
            </a:gs>
            <a:gs pos="100000">
              <a:srgbClr xmlns:mc="http://schemas.openxmlformats.org/markup-compatibility/2006" xmlns:a14="http://schemas.microsoft.com/office/drawing/2010/main" val="FFFF99" mc:Ignorable="a14" a14:legacySpreadsheetColorIndex="43"/>
            </a:gs>
          </a:gsLst>
          <a:lin ang="5400000" scaled="1"/>
        </a:gradFill>
        <a:ln w="3175">
          <a:solidFill>
            <a:srgbClr val="000000"/>
          </a:solidFill>
          <a:prstDash val="solid"/>
        </a:ln>
      </c:spPr>
    </c:plotArea>
    <c:legend>
      <c:legendPos val="r"/>
      <c:layout>
        <c:manualLayout>
          <c:xMode val="edge"/>
          <c:yMode val="edge"/>
          <c:x val="0.20769284608654687"/>
          <c:y val="3.7974683544303799E-2"/>
          <c:w val="0.65384776902887132"/>
          <c:h val="8.8608037919310711E-2"/>
        </c:manualLayout>
      </c:layout>
      <c:overlay val="0"/>
      <c:spPr>
        <a:noFill/>
        <a:ln w="25400">
          <a:noFill/>
        </a:ln>
      </c:spPr>
    </c:legend>
    <c:plotVisOnly val="0"/>
    <c:dispBlanksAs val="gap"/>
    <c:showDLblsOverMax val="0"/>
  </c:chart>
  <c:spPr>
    <a:solidFill>
      <a:sysClr val="window" lastClr="FFFFFF"/>
    </a:solidFill>
    <a:ln w="3175">
      <a:solidFill>
        <a:srgbClr val="000000"/>
      </a:solidFill>
      <a:prstDash val="solid"/>
    </a:ln>
  </c:spPr>
  <c:txPr>
    <a:bodyPr/>
    <a:lstStyle/>
    <a:p>
      <a:pPr>
        <a:defRPr sz="1000" b="0" i="0" u="none" strike="noStrike" baseline="0">
          <a:solidFill>
            <a:srgbClr val="000000"/>
          </a:solidFill>
          <a:latin typeface="+mn-lt"/>
          <a:ea typeface="Arial"/>
          <a:cs typeface="Arial"/>
        </a:defRPr>
      </a:pPr>
      <a:endParaRPr lang="nl-NL"/>
    </a:p>
  </c:txPr>
  <c:printSettings>
    <c:headerFooter alignWithMargins="0"/>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755422347128811E-2"/>
          <c:y val="0.13502165340541519"/>
          <c:w val="0.90160915080782611"/>
          <c:h val="0.60337801365544919"/>
        </c:manualLayout>
      </c:layout>
      <c:barChart>
        <c:barDir val="col"/>
        <c:grouping val="clustered"/>
        <c:varyColors val="0"/>
        <c:ser>
          <c:idx val="2"/>
          <c:order val="0"/>
          <c:tx>
            <c:v>verbruik</c:v>
          </c:tx>
          <c:spPr>
            <a:solidFill>
              <a:srgbClr val="FF0000"/>
            </a:solidFill>
            <a:ln w="25400">
              <a:noFill/>
            </a:ln>
          </c:spPr>
          <c:invertIfNegative val="0"/>
          <c:cat>
            <c:numRef>
              <c:f>Nachtstroom!$A$6:$A$57</c:f>
              <c:numCache>
                <c:formatCode>d\ mmm\ yy</c:formatCode>
                <c:ptCount val="52"/>
                <c:pt idx="0">
                  <c:v>44569</c:v>
                </c:pt>
                <c:pt idx="1">
                  <c:v>44576</c:v>
                </c:pt>
                <c:pt idx="2">
                  <c:v>44583</c:v>
                </c:pt>
                <c:pt idx="3">
                  <c:v>44590</c:v>
                </c:pt>
                <c:pt idx="4">
                  <c:v>44597</c:v>
                </c:pt>
                <c:pt idx="5">
                  <c:v>44604</c:v>
                </c:pt>
                <c:pt idx="6">
                  <c:v>44611</c:v>
                </c:pt>
                <c:pt idx="7">
                  <c:v>44618</c:v>
                </c:pt>
                <c:pt idx="8">
                  <c:v>44625</c:v>
                </c:pt>
                <c:pt idx="9">
                  <c:v>44632</c:v>
                </c:pt>
                <c:pt idx="10">
                  <c:v>44639</c:v>
                </c:pt>
                <c:pt idx="11">
                  <c:v>44646</c:v>
                </c:pt>
                <c:pt idx="12">
                  <c:v>44653</c:v>
                </c:pt>
                <c:pt idx="13">
                  <c:v>44660</c:v>
                </c:pt>
                <c:pt idx="14">
                  <c:v>44667</c:v>
                </c:pt>
                <c:pt idx="15">
                  <c:v>44674</c:v>
                </c:pt>
                <c:pt idx="16">
                  <c:v>44681</c:v>
                </c:pt>
                <c:pt idx="17">
                  <c:v>44688</c:v>
                </c:pt>
                <c:pt idx="18">
                  <c:v>44695</c:v>
                </c:pt>
                <c:pt idx="19">
                  <c:v>44702</c:v>
                </c:pt>
                <c:pt idx="20">
                  <c:v>44709</c:v>
                </c:pt>
                <c:pt idx="21">
                  <c:v>44716</c:v>
                </c:pt>
                <c:pt idx="22">
                  <c:v>44723</c:v>
                </c:pt>
                <c:pt idx="23">
                  <c:v>44730</c:v>
                </c:pt>
                <c:pt idx="24">
                  <c:v>44737</c:v>
                </c:pt>
                <c:pt idx="25">
                  <c:v>44744</c:v>
                </c:pt>
                <c:pt idx="26">
                  <c:v>44751</c:v>
                </c:pt>
                <c:pt idx="27">
                  <c:v>44758</c:v>
                </c:pt>
                <c:pt idx="28">
                  <c:v>44765</c:v>
                </c:pt>
                <c:pt idx="29">
                  <c:v>44772</c:v>
                </c:pt>
                <c:pt idx="30">
                  <c:v>44779</c:v>
                </c:pt>
                <c:pt idx="31">
                  <c:v>44786</c:v>
                </c:pt>
                <c:pt idx="32">
                  <c:v>44793</c:v>
                </c:pt>
                <c:pt idx="33">
                  <c:v>44800</c:v>
                </c:pt>
                <c:pt idx="34">
                  <c:v>44807</c:v>
                </c:pt>
                <c:pt idx="35">
                  <c:v>44814</c:v>
                </c:pt>
                <c:pt idx="36">
                  <c:v>44821</c:v>
                </c:pt>
                <c:pt idx="37">
                  <c:v>44828</c:v>
                </c:pt>
                <c:pt idx="38">
                  <c:v>44835</c:v>
                </c:pt>
                <c:pt idx="39">
                  <c:v>44842</c:v>
                </c:pt>
                <c:pt idx="40">
                  <c:v>44849</c:v>
                </c:pt>
                <c:pt idx="41">
                  <c:v>44856</c:v>
                </c:pt>
                <c:pt idx="42">
                  <c:v>44863</c:v>
                </c:pt>
                <c:pt idx="43">
                  <c:v>44870</c:v>
                </c:pt>
                <c:pt idx="44">
                  <c:v>44877</c:v>
                </c:pt>
                <c:pt idx="45">
                  <c:v>44884</c:v>
                </c:pt>
                <c:pt idx="46">
                  <c:v>44891</c:v>
                </c:pt>
                <c:pt idx="47">
                  <c:v>44898</c:v>
                </c:pt>
                <c:pt idx="48">
                  <c:v>44905</c:v>
                </c:pt>
                <c:pt idx="49">
                  <c:v>44912</c:v>
                </c:pt>
                <c:pt idx="50">
                  <c:v>44919</c:v>
                </c:pt>
                <c:pt idx="51">
                  <c:v>44926</c:v>
                </c:pt>
              </c:numCache>
            </c:numRef>
          </c:cat>
          <c:val>
            <c:numRef>
              <c:f>Nachtstroom!$C$6:$C$57</c:f>
              <c:numCache>
                <c:formatCode>#,##0</c:formatCode>
                <c:ptCount val="5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numCache>
            </c:numRef>
          </c:val>
          <c:extLst>
            <c:ext xmlns:c16="http://schemas.microsoft.com/office/drawing/2014/chart" uri="{C3380CC4-5D6E-409C-BE32-E72D297353CC}">
              <c16:uniqueId val="{00000007-A418-4BD5-BDE1-C6495F60EB95}"/>
            </c:ext>
          </c:extLst>
        </c:ser>
        <c:dLbls>
          <c:showLegendKey val="0"/>
          <c:showVal val="0"/>
          <c:showCatName val="0"/>
          <c:showSerName val="0"/>
          <c:showPercent val="0"/>
          <c:showBubbleSize val="0"/>
        </c:dLbls>
        <c:gapWidth val="20"/>
        <c:axId val="383287208"/>
        <c:axId val="1"/>
      </c:barChart>
      <c:lineChart>
        <c:grouping val="standard"/>
        <c:varyColors val="0"/>
        <c:ser>
          <c:idx val="0"/>
          <c:order val="1"/>
          <c:tx>
            <c:v>vorig jaar</c:v>
          </c:tx>
          <c:spPr>
            <a:ln w="19050">
              <a:solidFill>
                <a:srgbClr val="0000FF"/>
              </a:solidFill>
              <a:prstDash val="solid"/>
            </a:ln>
          </c:spPr>
          <c:marker>
            <c:symbol val="none"/>
          </c:marker>
          <c:cat>
            <c:numRef>
              <c:f>Nachtstroom!$A$6:$A$57</c:f>
              <c:numCache>
                <c:formatCode>d\ mmm\ yy</c:formatCode>
                <c:ptCount val="52"/>
                <c:pt idx="0">
                  <c:v>44569</c:v>
                </c:pt>
                <c:pt idx="1">
                  <c:v>44576</c:v>
                </c:pt>
                <c:pt idx="2">
                  <c:v>44583</c:v>
                </c:pt>
                <c:pt idx="3">
                  <c:v>44590</c:v>
                </c:pt>
                <c:pt idx="4">
                  <c:v>44597</c:v>
                </c:pt>
                <c:pt idx="5">
                  <c:v>44604</c:v>
                </c:pt>
                <c:pt idx="6">
                  <c:v>44611</c:v>
                </c:pt>
                <c:pt idx="7">
                  <c:v>44618</c:v>
                </c:pt>
                <c:pt idx="8">
                  <c:v>44625</c:v>
                </c:pt>
                <c:pt idx="9">
                  <c:v>44632</c:v>
                </c:pt>
                <c:pt idx="10">
                  <c:v>44639</c:v>
                </c:pt>
                <c:pt idx="11">
                  <c:v>44646</c:v>
                </c:pt>
                <c:pt idx="12">
                  <c:v>44653</c:v>
                </c:pt>
                <c:pt idx="13">
                  <c:v>44660</c:v>
                </c:pt>
                <c:pt idx="14">
                  <c:v>44667</c:v>
                </c:pt>
                <c:pt idx="15">
                  <c:v>44674</c:v>
                </c:pt>
                <c:pt idx="16">
                  <c:v>44681</c:v>
                </c:pt>
                <c:pt idx="17">
                  <c:v>44688</c:v>
                </c:pt>
                <c:pt idx="18">
                  <c:v>44695</c:v>
                </c:pt>
                <c:pt idx="19">
                  <c:v>44702</c:v>
                </c:pt>
                <c:pt idx="20">
                  <c:v>44709</c:v>
                </c:pt>
                <c:pt idx="21">
                  <c:v>44716</c:v>
                </c:pt>
                <c:pt idx="22">
                  <c:v>44723</c:v>
                </c:pt>
                <c:pt idx="23">
                  <c:v>44730</c:v>
                </c:pt>
                <c:pt idx="24">
                  <c:v>44737</c:v>
                </c:pt>
                <c:pt idx="25">
                  <c:v>44744</c:v>
                </c:pt>
                <c:pt idx="26">
                  <c:v>44751</c:v>
                </c:pt>
                <c:pt idx="27">
                  <c:v>44758</c:v>
                </c:pt>
                <c:pt idx="28">
                  <c:v>44765</c:v>
                </c:pt>
                <c:pt idx="29">
                  <c:v>44772</c:v>
                </c:pt>
                <c:pt idx="30">
                  <c:v>44779</c:v>
                </c:pt>
                <c:pt idx="31">
                  <c:v>44786</c:v>
                </c:pt>
                <c:pt idx="32">
                  <c:v>44793</c:v>
                </c:pt>
                <c:pt idx="33">
                  <c:v>44800</c:v>
                </c:pt>
                <c:pt idx="34">
                  <c:v>44807</c:v>
                </c:pt>
                <c:pt idx="35">
                  <c:v>44814</c:v>
                </c:pt>
                <c:pt idx="36">
                  <c:v>44821</c:v>
                </c:pt>
                <c:pt idx="37">
                  <c:v>44828</c:v>
                </c:pt>
                <c:pt idx="38">
                  <c:v>44835</c:v>
                </c:pt>
                <c:pt idx="39">
                  <c:v>44842</c:v>
                </c:pt>
                <c:pt idx="40">
                  <c:v>44849</c:v>
                </c:pt>
                <c:pt idx="41">
                  <c:v>44856</c:v>
                </c:pt>
                <c:pt idx="42">
                  <c:v>44863</c:v>
                </c:pt>
                <c:pt idx="43">
                  <c:v>44870</c:v>
                </c:pt>
                <c:pt idx="44">
                  <c:v>44877</c:v>
                </c:pt>
                <c:pt idx="45">
                  <c:v>44884</c:v>
                </c:pt>
                <c:pt idx="46">
                  <c:v>44891</c:v>
                </c:pt>
                <c:pt idx="47">
                  <c:v>44898</c:v>
                </c:pt>
                <c:pt idx="48">
                  <c:v>44905</c:v>
                </c:pt>
                <c:pt idx="49">
                  <c:v>44912</c:v>
                </c:pt>
                <c:pt idx="50">
                  <c:v>44919</c:v>
                </c:pt>
                <c:pt idx="51">
                  <c:v>44926</c:v>
                </c:pt>
              </c:numCache>
            </c:numRef>
          </c:cat>
          <c:val>
            <c:numRef>
              <c:f>Nachtstroom!$E$6:$E$57</c:f>
              <c:numCache>
                <c:formatCode>#,##0</c:formatCode>
                <c:ptCount val="5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numCache>
            </c:numRef>
          </c:val>
          <c:smooth val="1"/>
          <c:extLst>
            <c:ext xmlns:c16="http://schemas.microsoft.com/office/drawing/2014/chart" uri="{C3380CC4-5D6E-409C-BE32-E72D297353CC}">
              <c16:uniqueId val="{00000009-A418-4BD5-BDE1-C6495F60EB95}"/>
            </c:ext>
          </c:extLst>
        </c:ser>
        <c:ser>
          <c:idx val="1"/>
          <c:order val="2"/>
          <c:tx>
            <c:v>prognose</c:v>
          </c:tx>
          <c:spPr>
            <a:ln w="3175">
              <a:solidFill>
                <a:sysClr val="windowText" lastClr="000000"/>
              </a:solidFill>
              <a:prstDash val="solid"/>
            </a:ln>
          </c:spPr>
          <c:marker>
            <c:symbol val="none"/>
          </c:marker>
          <c:cat>
            <c:numRef>
              <c:f>Nachtstroom!$A$6:$A$57</c:f>
              <c:numCache>
                <c:formatCode>d\ mmm\ yy</c:formatCode>
                <c:ptCount val="52"/>
                <c:pt idx="0">
                  <c:v>44569</c:v>
                </c:pt>
                <c:pt idx="1">
                  <c:v>44576</c:v>
                </c:pt>
                <c:pt idx="2">
                  <c:v>44583</c:v>
                </c:pt>
                <c:pt idx="3">
                  <c:v>44590</c:v>
                </c:pt>
                <c:pt idx="4">
                  <c:v>44597</c:v>
                </c:pt>
                <c:pt idx="5">
                  <c:v>44604</c:v>
                </c:pt>
                <c:pt idx="6">
                  <c:v>44611</c:v>
                </c:pt>
                <c:pt idx="7">
                  <c:v>44618</c:v>
                </c:pt>
                <c:pt idx="8">
                  <c:v>44625</c:v>
                </c:pt>
                <c:pt idx="9">
                  <c:v>44632</c:v>
                </c:pt>
                <c:pt idx="10">
                  <c:v>44639</c:v>
                </c:pt>
                <c:pt idx="11">
                  <c:v>44646</c:v>
                </c:pt>
                <c:pt idx="12">
                  <c:v>44653</c:v>
                </c:pt>
                <c:pt idx="13">
                  <c:v>44660</c:v>
                </c:pt>
                <c:pt idx="14">
                  <c:v>44667</c:v>
                </c:pt>
                <c:pt idx="15">
                  <c:v>44674</c:v>
                </c:pt>
                <c:pt idx="16">
                  <c:v>44681</c:v>
                </c:pt>
                <c:pt idx="17">
                  <c:v>44688</c:v>
                </c:pt>
                <c:pt idx="18">
                  <c:v>44695</c:v>
                </c:pt>
                <c:pt idx="19">
                  <c:v>44702</c:v>
                </c:pt>
                <c:pt idx="20">
                  <c:v>44709</c:v>
                </c:pt>
                <c:pt idx="21">
                  <c:v>44716</c:v>
                </c:pt>
                <c:pt idx="22">
                  <c:v>44723</c:v>
                </c:pt>
                <c:pt idx="23">
                  <c:v>44730</c:v>
                </c:pt>
                <c:pt idx="24">
                  <c:v>44737</c:v>
                </c:pt>
                <c:pt idx="25">
                  <c:v>44744</c:v>
                </c:pt>
                <c:pt idx="26">
                  <c:v>44751</c:v>
                </c:pt>
                <c:pt idx="27">
                  <c:v>44758</c:v>
                </c:pt>
                <c:pt idx="28">
                  <c:v>44765</c:v>
                </c:pt>
                <c:pt idx="29">
                  <c:v>44772</c:v>
                </c:pt>
                <c:pt idx="30">
                  <c:v>44779</c:v>
                </c:pt>
                <c:pt idx="31">
                  <c:v>44786</c:v>
                </c:pt>
                <c:pt idx="32">
                  <c:v>44793</c:v>
                </c:pt>
                <c:pt idx="33">
                  <c:v>44800</c:v>
                </c:pt>
                <c:pt idx="34">
                  <c:v>44807</c:v>
                </c:pt>
                <c:pt idx="35">
                  <c:v>44814</c:v>
                </c:pt>
                <c:pt idx="36">
                  <c:v>44821</c:v>
                </c:pt>
                <c:pt idx="37">
                  <c:v>44828</c:v>
                </c:pt>
                <c:pt idx="38">
                  <c:v>44835</c:v>
                </c:pt>
                <c:pt idx="39">
                  <c:v>44842</c:v>
                </c:pt>
                <c:pt idx="40">
                  <c:v>44849</c:v>
                </c:pt>
                <c:pt idx="41">
                  <c:v>44856</c:v>
                </c:pt>
                <c:pt idx="42">
                  <c:v>44863</c:v>
                </c:pt>
                <c:pt idx="43">
                  <c:v>44870</c:v>
                </c:pt>
                <c:pt idx="44">
                  <c:v>44877</c:v>
                </c:pt>
                <c:pt idx="45">
                  <c:v>44884</c:v>
                </c:pt>
                <c:pt idx="46">
                  <c:v>44891</c:v>
                </c:pt>
                <c:pt idx="47">
                  <c:v>44898</c:v>
                </c:pt>
                <c:pt idx="48">
                  <c:v>44905</c:v>
                </c:pt>
                <c:pt idx="49">
                  <c:v>44912</c:v>
                </c:pt>
                <c:pt idx="50">
                  <c:v>44919</c:v>
                </c:pt>
                <c:pt idx="51">
                  <c:v>44926</c:v>
                </c:pt>
              </c:numCache>
            </c:numRef>
          </c:cat>
          <c:val>
            <c:numRef>
              <c:f>Nachtstroom!$F$6:$F$57</c:f>
              <c:numCache>
                <c:formatCode>#,##0</c:formatCode>
                <c:ptCount val="5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numCache>
            </c:numRef>
          </c:val>
          <c:smooth val="1"/>
          <c:extLst>
            <c:ext xmlns:c16="http://schemas.microsoft.com/office/drawing/2014/chart" uri="{C3380CC4-5D6E-409C-BE32-E72D297353CC}">
              <c16:uniqueId val="{0000000B-A418-4BD5-BDE1-C6495F60EB95}"/>
            </c:ext>
          </c:extLst>
        </c:ser>
        <c:dLbls>
          <c:showLegendKey val="0"/>
          <c:showVal val="0"/>
          <c:showCatName val="0"/>
          <c:showSerName val="0"/>
          <c:showPercent val="0"/>
          <c:showBubbleSize val="0"/>
        </c:dLbls>
        <c:marker val="1"/>
        <c:smooth val="0"/>
        <c:axId val="383287208"/>
        <c:axId val="1"/>
      </c:lineChart>
      <c:catAx>
        <c:axId val="383287208"/>
        <c:scaling>
          <c:orientation val="minMax"/>
        </c:scaling>
        <c:delete val="0"/>
        <c:axPos val="b"/>
        <c:numFmt formatCode="d\ mmm\ yy" sourceLinked="1"/>
        <c:majorTickMark val="out"/>
        <c:minorTickMark val="none"/>
        <c:tickLblPos val="nextTo"/>
        <c:spPr>
          <a:ln w="3175">
            <a:solidFill>
              <a:srgbClr val="000000"/>
            </a:solidFill>
            <a:prstDash val="solid"/>
          </a:ln>
        </c:spPr>
        <c:txPr>
          <a:bodyPr rot="-5400000" vert="horz"/>
          <a:lstStyle/>
          <a:p>
            <a:pPr>
              <a:defRPr/>
            </a:pPr>
            <a:endParaRPr lang="nl-NL"/>
          </a:p>
        </c:txPr>
        <c:crossAx val="1"/>
        <c:crosses val="autoZero"/>
        <c:auto val="0"/>
        <c:lblAlgn val="ctr"/>
        <c:lblOffset val="100"/>
        <c:tickLblSkip val="3"/>
        <c:tickMarkSkip val="1"/>
        <c:noMultiLvlLbl val="0"/>
      </c:catAx>
      <c:valAx>
        <c:axId val="1"/>
        <c:scaling>
          <c:orientation val="minMax"/>
          <c:min val="0"/>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a:pPr>
            <a:endParaRPr lang="nl-NL"/>
          </a:p>
        </c:txPr>
        <c:crossAx val="383287208"/>
        <c:crosses val="autoZero"/>
        <c:crossBetween val="between"/>
      </c:valAx>
      <c:spPr>
        <a:gradFill rotWithShape="0">
          <a:gsLst>
            <a:gs pos="0">
              <a:srgbClr xmlns:mc="http://schemas.openxmlformats.org/markup-compatibility/2006" xmlns:a14="http://schemas.microsoft.com/office/drawing/2010/main" val="FFFFFF" mc:Ignorable="a14" a14:legacySpreadsheetColorIndex="43">
                <a:gamma/>
                <a:tint val="0"/>
                <a:invGamma/>
              </a:srgbClr>
            </a:gs>
            <a:gs pos="100000">
              <a:srgbClr xmlns:mc="http://schemas.openxmlformats.org/markup-compatibility/2006" xmlns:a14="http://schemas.microsoft.com/office/drawing/2010/main" val="FFFF99" mc:Ignorable="a14" a14:legacySpreadsheetColorIndex="43"/>
            </a:gs>
          </a:gsLst>
          <a:lin ang="5400000" scaled="1"/>
        </a:gradFill>
        <a:ln w="3175">
          <a:solidFill>
            <a:srgbClr val="000000"/>
          </a:solidFill>
          <a:prstDash val="solid"/>
        </a:ln>
      </c:spPr>
    </c:plotArea>
    <c:legend>
      <c:legendPos val="r"/>
      <c:layout>
        <c:manualLayout>
          <c:xMode val="edge"/>
          <c:yMode val="edge"/>
          <c:x val="0.20769284608654687"/>
          <c:y val="3.7974683544303799E-2"/>
          <c:w val="0.65384776902887132"/>
          <c:h val="8.8608037919310711E-2"/>
        </c:manualLayout>
      </c:layout>
      <c:overlay val="0"/>
      <c:spPr>
        <a:noFill/>
        <a:ln w="25400">
          <a:noFill/>
        </a:ln>
      </c:spPr>
    </c:legend>
    <c:plotVisOnly val="0"/>
    <c:dispBlanksAs val="gap"/>
    <c:showDLblsOverMax val="0"/>
  </c:chart>
  <c:spPr>
    <a:solidFill>
      <a:sysClr val="window" lastClr="FFFFFF"/>
    </a:solidFill>
    <a:ln w="3175">
      <a:solidFill>
        <a:srgbClr val="000000"/>
      </a:solidFill>
      <a:prstDash val="solid"/>
    </a:ln>
  </c:spPr>
  <c:txPr>
    <a:bodyPr/>
    <a:lstStyle/>
    <a:p>
      <a:pPr>
        <a:defRPr sz="1000" b="0" i="0" u="none" strike="noStrike" baseline="0">
          <a:solidFill>
            <a:srgbClr val="000000"/>
          </a:solidFill>
          <a:latin typeface="+mn-lt"/>
          <a:ea typeface="Arial"/>
          <a:cs typeface="Arial"/>
        </a:defRPr>
      </a:pPr>
      <a:endParaRPr lang="nl-NL"/>
    </a:p>
  </c:txPr>
  <c:printSettings>
    <c:headerFooter alignWithMargins="0"/>
    <c:pageMargins b="1" l="0.75" r="0.75" t="1" header="0.5" footer="0.5"/>
    <c:pageSetup/>
  </c:printSettings>
</c:chartSpace>
</file>

<file path=xl/ctrlProps/ctrlProp1.xml><?xml version="1.0" encoding="utf-8"?>
<formControlPr xmlns="http://schemas.microsoft.com/office/spreadsheetml/2009/9/main" objectType="Spin" dx="15" fmlaLink="$Q$12" max="10" min="1" page="10" val="5"/>
</file>

<file path=xl/ctrlProps/ctrlProp2.xml><?xml version="1.0" encoding="utf-8"?>
<formControlPr xmlns="http://schemas.microsoft.com/office/spreadsheetml/2009/9/main" objectType="Spin" dx="15" fmlaLink="$Q$4" max="9" min="1" page="10" val="5"/>
</file>

<file path=xl/ctrlProps/ctrlProp3.xml><?xml version="1.0" encoding="utf-8"?>
<formControlPr xmlns="http://schemas.microsoft.com/office/spreadsheetml/2009/9/main" objectType="Spin" dx="15" fmlaLink="$Q$12" max="10" min="1" page="10"/>
</file>

<file path=xl/ctrlProps/ctrlProp4.xml><?xml version="1.0" encoding="utf-8"?>
<formControlPr xmlns="http://schemas.microsoft.com/office/spreadsheetml/2009/9/main" objectType="Spin" dx="15" fmlaLink="$Q$4" max="9" min="1" page="10" val="8"/>
</file>

<file path=xl/ctrlProps/ctrlProp5.xml><?xml version="1.0" encoding="utf-8"?>
<formControlPr xmlns="http://schemas.microsoft.com/office/spreadsheetml/2009/9/main" objectType="Spin" dx="15" fmlaLink="$Q$12" max="10" min="1" page="10"/>
</file>

<file path=xl/ctrlProps/ctrlProp6.xml><?xml version="1.0" encoding="utf-8"?>
<formControlPr xmlns="http://schemas.microsoft.com/office/spreadsheetml/2009/9/main" objectType="Spin" dx="15" fmlaLink="$Q$4" max="9" min="1" page="10" val="8"/>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exceltekstenuitleg.nl/" TargetMode="Externa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editAs="oneCell">
    <xdr:from>
      <xdr:col>7</xdr:col>
      <xdr:colOff>0</xdr:colOff>
      <xdr:row>16</xdr:row>
      <xdr:rowOff>47625</xdr:rowOff>
    </xdr:from>
    <xdr:to>
      <xdr:col>11</xdr:col>
      <xdr:colOff>647700</xdr:colOff>
      <xdr:row>28</xdr:row>
      <xdr:rowOff>0</xdr:rowOff>
    </xdr:to>
    <xdr:pic>
      <xdr:nvPicPr>
        <xdr:cNvPr id="3" name="Afbeelding 2">
          <a:hlinkClick xmlns:r="http://schemas.openxmlformats.org/officeDocument/2006/relationships" r:id="rId1"/>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00700" y="3333750"/>
          <a:ext cx="3295650" cy="2095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7</xdr:col>
      <xdr:colOff>0</xdr:colOff>
      <xdr:row>0</xdr:row>
      <xdr:rowOff>1</xdr:rowOff>
    </xdr:from>
    <xdr:to>
      <xdr:col>15</xdr:col>
      <xdr:colOff>514349</xdr:colOff>
      <xdr:row>14</xdr:row>
      <xdr:rowOff>1</xdr:rowOff>
    </xdr:to>
    <xdr:graphicFrame macro="">
      <xdr:nvGraphicFramePr>
        <xdr:cNvPr id="2" name="Grafiek 1">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xdr:from>
          <xdr:col>16</xdr:col>
          <xdr:colOff>190500</xdr:colOff>
          <xdr:row>10</xdr:row>
          <xdr:rowOff>57150</xdr:rowOff>
        </xdr:from>
        <xdr:to>
          <xdr:col>16</xdr:col>
          <xdr:colOff>476250</xdr:colOff>
          <xdr:row>12</xdr:row>
          <xdr:rowOff>152400</xdr:rowOff>
        </xdr:to>
        <xdr:sp macro="" textlink="">
          <xdr:nvSpPr>
            <xdr:cNvPr id="5121" name="Spinner 1" hidden="1">
              <a:extLst>
                <a:ext uri="{63B3BB69-23CF-44E3-9099-C40C66FF867C}">
                  <a14:compatExt spid="_x0000_s5121"/>
                </a:ext>
                <a:ext uri="{FF2B5EF4-FFF2-40B4-BE49-F238E27FC236}">
                  <a16:creationId xmlns:a16="http://schemas.microsoft.com/office/drawing/2014/main" id="{00000000-0008-0000-0100-0000011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180975</xdr:colOff>
          <xdr:row>2</xdr:row>
          <xdr:rowOff>57150</xdr:rowOff>
        </xdr:from>
        <xdr:to>
          <xdr:col>16</xdr:col>
          <xdr:colOff>466725</xdr:colOff>
          <xdr:row>4</xdr:row>
          <xdr:rowOff>152400</xdr:rowOff>
        </xdr:to>
        <xdr:sp macro="" textlink="">
          <xdr:nvSpPr>
            <xdr:cNvPr id="5122" name="Spinner 2" hidden="1">
              <a:extLst>
                <a:ext uri="{63B3BB69-23CF-44E3-9099-C40C66FF867C}">
                  <a14:compatExt spid="_x0000_s5122"/>
                </a:ext>
                <a:ext uri="{FF2B5EF4-FFF2-40B4-BE49-F238E27FC236}">
                  <a16:creationId xmlns:a16="http://schemas.microsoft.com/office/drawing/2014/main" id="{00000000-0008-0000-0100-0000021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7</xdr:col>
      <xdr:colOff>0</xdr:colOff>
      <xdr:row>0</xdr:row>
      <xdr:rowOff>1</xdr:rowOff>
    </xdr:from>
    <xdr:to>
      <xdr:col>15</xdr:col>
      <xdr:colOff>514349</xdr:colOff>
      <xdr:row>14</xdr:row>
      <xdr:rowOff>1</xdr:rowOff>
    </xdr:to>
    <xdr:graphicFrame macro="">
      <xdr:nvGraphicFramePr>
        <xdr:cNvPr id="2" name="Grafiek 1">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xdr:from>
          <xdr:col>16</xdr:col>
          <xdr:colOff>190500</xdr:colOff>
          <xdr:row>10</xdr:row>
          <xdr:rowOff>57150</xdr:rowOff>
        </xdr:from>
        <xdr:to>
          <xdr:col>16</xdr:col>
          <xdr:colOff>476250</xdr:colOff>
          <xdr:row>12</xdr:row>
          <xdr:rowOff>152400</xdr:rowOff>
        </xdr:to>
        <xdr:sp macro="" textlink="">
          <xdr:nvSpPr>
            <xdr:cNvPr id="3073" name="Spinner 1"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190500</xdr:colOff>
          <xdr:row>2</xdr:row>
          <xdr:rowOff>57150</xdr:rowOff>
        </xdr:from>
        <xdr:to>
          <xdr:col>16</xdr:col>
          <xdr:colOff>476250</xdr:colOff>
          <xdr:row>4</xdr:row>
          <xdr:rowOff>152400</xdr:rowOff>
        </xdr:to>
        <xdr:sp macro="" textlink="">
          <xdr:nvSpPr>
            <xdr:cNvPr id="3074" name="Spinner 2" hidden="1">
              <a:extLst>
                <a:ext uri="{63B3BB69-23CF-44E3-9099-C40C66FF867C}">
                  <a14:compatExt spid="_x0000_s3074"/>
                </a:ext>
                <a:ext uri="{FF2B5EF4-FFF2-40B4-BE49-F238E27FC236}">
                  <a16:creationId xmlns:a16="http://schemas.microsoft.com/office/drawing/2014/main" id="{00000000-0008-0000-0200-0000020C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7</xdr:col>
      <xdr:colOff>0</xdr:colOff>
      <xdr:row>0</xdr:row>
      <xdr:rowOff>1</xdr:rowOff>
    </xdr:from>
    <xdr:to>
      <xdr:col>15</xdr:col>
      <xdr:colOff>514349</xdr:colOff>
      <xdr:row>14</xdr:row>
      <xdr:rowOff>1</xdr:rowOff>
    </xdr:to>
    <xdr:graphicFrame macro="">
      <xdr:nvGraphicFramePr>
        <xdr:cNvPr id="2" name="Grafiek 1">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xdr:from>
          <xdr:col>16</xdr:col>
          <xdr:colOff>180975</xdr:colOff>
          <xdr:row>10</xdr:row>
          <xdr:rowOff>47625</xdr:rowOff>
        </xdr:from>
        <xdr:to>
          <xdr:col>16</xdr:col>
          <xdr:colOff>466725</xdr:colOff>
          <xdr:row>12</xdr:row>
          <xdr:rowOff>142875</xdr:rowOff>
        </xdr:to>
        <xdr:sp macro="" textlink="">
          <xdr:nvSpPr>
            <xdr:cNvPr id="4097" name="Spinner 1" hidden="1">
              <a:extLst>
                <a:ext uri="{63B3BB69-23CF-44E3-9099-C40C66FF867C}">
                  <a14:compatExt spid="_x0000_s4097"/>
                </a:ext>
                <a:ext uri="{FF2B5EF4-FFF2-40B4-BE49-F238E27FC236}">
                  <a16:creationId xmlns:a16="http://schemas.microsoft.com/office/drawing/2014/main" id="{00000000-0008-0000-0300-0000011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200025</xdr:colOff>
          <xdr:row>2</xdr:row>
          <xdr:rowOff>57150</xdr:rowOff>
        </xdr:from>
        <xdr:to>
          <xdr:col>16</xdr:col>
          <xdr:colOff>485775</xdr:colOff>
          <xdr:row>4</xdr:row>
          <xdr:rowOff>152400</xdr:rowOff>
        </xdr:to>
        <xdr:sp macro="" textlink="">
          <xdr:nvSpPr>
            <xdr:cNvPr id="4098" name="Spinner 2" hidden="1">
              <a:extLst>
                <a:ext uri="{63B3BB69-23CF-44E3-9099-C40C66FF867C}">
                  <a14:compatExt spid="_x0000_s4098"/>
                </a:ext>
                <a:ext uri="{FF2B5EF4-FFF2-40B4-BE49-F238E27FC236}">
                  <a16:creationId xmlns:a16="http://schemas.microsoft.com/office/drawing/2014/main" id="{00000000-0008-0000-0300-0000021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exceltekstenuitleg.nl/cursus-excel.html" TargetMode="External"/><Relationship Id="rId1" Type="http://schemas.openxmlformats.org/officeDocument/2006/relationships/hyperlink" Target="http://www.exceltekstenuitleg.nl/"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xml"/><Relationship Id="rId3" Type="http://schemas.openxmlformats.org/officeDocument/2006/relationships/hyperlink" Target="https://www.exceltekstenuitleg.nl/boeken.html" TargetMode="External"/><Relationship Id="rId7" Type="http://schemas.openxmlformats.org/officeDocument/2006/relationships/vmlDrawing" Target="../drawings/vmlDrawing1.vml"/><Relationship Id="rId2" Type="http://schemas.openxmlformats.org/officeDocument/2006/relationships/hyperlink" Target="https://www.exceltekstenuitleg.nl/--datavisualisatie.html" TargetMode="External"/><Relationship Id="rId1" Type="http://schemas.openxmlformats.org/officeDocument/2006/relationships/hyperlink" Target="https://www.exceltekstenuitleg.nl/--datavisualisatie.html" TargetMode="External"/><Relationship Id="rId6" Type="http://schemas.openxmlformats.org/officeDocument/2006/relationships/drawing" Target="../drawings/drawing2.xml"/><Relationship Id="rId5" Type="http://schemas.openxmlformats.org/officeDocument/2006/relationships/printerSettings" Target="../printerSettings/printerSettings2.bin"/><Relationship Id="rId10" Type="http://schemas.openxmlformats.org/officeDocument/2006/relationships/comments" Target="../comments1.xml"/><Relationship Id="rId4" Type="http://schemas.openxmlformats.org/officeDocument/2006/relationships/hyperlink" Target="https://www.exceltekstenuitleg.nl/boeken.html" TargetMode="External"/><Relationship Id="rId9" Type="http://schemas.openxmlformats.org/officeDocument/2006/relationships/ctrlProp" Target="../ctrlProps/ctrlProp2.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3.xml"/><Relationship Id="rId3" Type="http://schemas.openxmlformats.org/officeDocument/2006/relationships/hyperlink" Target="https://www.exceltekstenuitleg.nl/boeken.html" TargetMode="External"/><Relationship Id="rId7" Type="http://schemas.openxmlformats.org/officeDocument/2006/relationships/vmlDrawing" Target="../drawings/vmlDrawing2.vml"/><Relationship Id="rId2" Type="http://schemas.openxmlformats.org/officeDocument/2006/relationships/hyperlink" Target="https://www.exceltekstenuitleg.nl/--datavisualisatie.html" TargetMode="External"/><Relationship Id="rId1" Type="http://schemas.openxmlformats.org/officeDocument/2006/relationships/hyperlink" Target="https://www.exceltekstenuitleg.nl/--datavisualisatie.html" TargetMode="External"/><Relationship Id="rId6" Type="http://schemas.openxmlformats.org/officeDocument/2006/relationships/drawing" Target="../drawings/drawing3.xml"/><Relationship Id="rId5" Type="http://schemas.openxmlformats.org/officeDocument/2006/relationships/printerSettings" Target="../printerSettings/printerSettings3.bin"/><Relationship Id="rId10" Type="http://schemas.openxmlformats.org/officeDocument/2006/relationships/comments" Target="../comments2.xml"/><Relationship Id="rId4" Type="http://schemas.openxmlformats.org/officeDocument/2006/relationships/hyperlink" Target="https://www.exceltekstenuitleg.nl/boeken.html" TargetMode="External"/><Relationship Id="rId9" Type="http://schemas.openxmlformats.org/officeDocument/2006/relationships/ctrlProp" Target="../ctrlProps/ctrlProp4.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hyperlink" Target="https://www.exceltekstenuitleg.nl/boeken.html" TargetMode="External"/><Relationship Id="rId7" Type="http://schemas.openxmlformats.org/officeDocument/2006/relationships/vmlDrawing" Target="../drawings/vmlDrawing3.vml"/><Relationship Id="rId2" Type="http://schemas.openxmlformats.org/officeDocument/2006/relationships/hyperlink" Target="https://www.exceltekstenuitleg.nl/--datavisualisatie.html" TargetMode="External"/><Relationship Id="rId1" Type="http://schemas.openxmlformats.org/officeDocument/2006/relationships/hyperlink" Target="https://www.exceltekstenuitleg.nl/--datavisualisatie.html" TargetMode="External"/><Relationship Id="rId6" Type="http://schemas.openxmlformats.org/officeDocument/2006/relationships/drawing" Target="../drawings/drawing4.xml"/><Relationship Id="rId5" Type="http://schemas.openxmlformats.org/officeDocument/2006/relationships/printerSettings" Target="../printerSettings/printerSettings4.bin"/><Relationship Id="rId10" Type="http://schemas.openxmlformats.org/officeDocument/2006/relationships/comments" Target="../comments3.xml"/><Relationship Id="rId4" Type="http://schemas.openxmlformats.org/officeDocument/2006/relationships/hyperlink" Target="https://www.exceltekstenuitleg.nl/boeken.html" TargetMode="Externa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Q114"/>
  <sheetViews>
    <sheetView tabSelected="1" zoomScaleNormal="100" workbookViewId="0">
      <selection activeCell="D4" sqref="D4"/>
    </sheetView>
  </sheetViews>
  <sheetFormatPr defaultRowHeight="15" x14ac:dyDescent="0.25"/>
  <cols>
    <col min="1" max="1" width="2.7109375" style="13" customWidth="1"/>
    <col min="2" max="2" width="0.85546875" style="13" customWidth="1"/>
    <col min="3" max="3" width="2.7109375" style="13" customWidth="1"/>
    <col min="4" max="4" width="68.42578125" style="13" customWidth="1"/>
    <col min="5" max="5" width="2.7109375" style="13" customWidth="1"/>
    <col min="6" max="6" width="0.85546875" style="13" customWidth="1"/>
    <col min="7" max="7" width="5.7109375" style="13" customWidth="1"/>
    <col min="8" max="8" width="2" style="13" bestFit="1" customWidth="1"/>
    <col min="9" max="14" width="12.5703125" style="13" customWidth="1"/>
    <col min="15" max="256" width="9.140625" style="13"/>
    <col min="257" max="257" width="2.7109375" style="13" customWidth="1"/>
    <col min="258" max="258" width="0.85546875" style="13" customWidth="1"/>
    <col min="259" max="259" width="2.7109375" style="13" customWidth="1"/>
    <col min="260" max="260" width="68.42578125" style="13" customWidth="1"/>
    <col min="261" max="261" width="2.7109375" style="13" customWidth="1"/>
    <col min="262" max="262" width="0.85546875" style="13" customWidth="1"/>
    <col min="263" max="263" width="5.7109375" style="13" customWidth="1"/>
    <col min="264" max="264" width="2" style="13" bestFit="1" customWidth="1"/>
    <col min="265" max="270" width="12.5703125" style="13" customWidth="1"/>
    <col min="271" max="512" width="9.140625" style="13"/>
    <col min="513" max="513" width="2.7109375" style="13" customWidth="1"/>
    <col min="514" max="514" width="0.85546875" style="13" customWidth="1"/>
    <col min="515" max="515" width="2.7109375" style="13" customWidth="1"/>
    <col min="516" max="516" width="68.42578125" style="13" customWidth="1"/>
    <col min="517" max="517" width="2.7109375" style="13" customWidth="1"/>
    <col min="518" max="518" width="0.85546875" style="13" customWidth="1"/>
    <col min="519" max="519" width="5.7109375" style="13" customWidth="1"/>
    <col min="520" max="520" width="2" style="13" bestFit="1" customWidth="1"/>
    <col min="521" max="526" width="12.5703125" style="13" customWidth="1"/>
    <col min="527" max="768" width="9.140625" style="13"/>
    <col min="769" max="769" width="2.7109375" style="13" customWidth="1"/>
    <col min="770" max="770" width="0.85546875" style="13" customWidth="1"/>
    <col min="771" max="771" width="2.7109375" style="13" customWidth="1"/>
    <col min="772" max="772" width="68.42578125" style="13" customWidth="1"/>
    <col min="773" max="773" width="2.7109375" style="13" customWidth="1"/>
    <col min="774" max="774" width="0.85546875" style="13" customWidth="1"/>
    <col min="775" max="775" width="5.7109375" style="13" customWidth="1"/>
    <col min="776" max="776" width="2" style="13" bestFit="1" customWidth="1"/>
    <col min="777" max="782" width="12.5703125" style="13" customWidth="1"/>
    <col min="783" max="1024" width="9.140625" style="13"/>
    <col min="1025" max="1025" width="2.7109375" style="13" customWidth="1"/>
    <col min="1026" max="1026" width="0.85546875" style="13" customWidth="1"/>
    <col min="1027" max="1027" width="2.7109375" style="13" customWidth="1"/>
    <col min="1028" max="1028" width="68.42578125" style="13" customWidth="1"/>
    <col min="1029" max="1029" width="2.7109375" style="13" customWidth="1"/>
    <col min="1030" max="1030" width="0.85546875" style="13" customWidth="1"/>
    <col min="1031" max="1031" width="5.7109375" style="13" customWidth="1"/>
    <col min="1032" max="1032" width="2" style="13" bestFit="1" customWidth="1"/>
    <col min="1033" max="1038" width="12.5703125" style="13" customWidth="1"/>
    <col min="1039" max="1280" width="9.140625" style="13"/>
    <col min="1281" max="1281" width="2.7109375" style="13" customWidth="1"/>
    <col min="1282" max="1282" width="0.85546875" style="13" customWidth="1"/>
    <col min="1283" max="1283" width="2.7109375" style="13" customWidth="1"/>
    <col min="1284" max="1284" width="68.42578125" style="13" customWidth="1"/>
    <col min="1285" max="1285" width="2.7109375" style="13" customWidth="1"/>
    <col min="1286" max="1286" width="0.85546875" style="13" customWidth="1"/>
    <col min="1287" max="1287" width="5.7109375" style="13" customWidth="1"/>
    <col min="1288" max="1288" width="2" style="13" bestFit="1" customWidth="1"/>
    <col min="1289" max="1294" width="12.5703125" style="13" customWidth="1"/>
    <col min="1295" max="1536" width="9.140625" style="13"/>
    <col min="1537" max="1537" width="2.7109375" style="13" customWidth="1"/>
    <col min="1538" max="1538" width="0.85546875" style="13" customWidth="1"/>
    <col min="1539" max="1539" width="2.7109375" style="13" customWidth="1"/>
    <col min="1540" max="1540" width="68.42578125" style="13" customWidth="1"/>
    <col min="1541" max="1541" width="2.7109375" style="13" customWidth="1"/>
    <col min="1542" max="1542" width="0.85546875" style="13" customWidth="1"/>
    <col min="1543" max="1543" width="5.7109375" style="13" customWidth="1"/>
    <col min="1544" max="1544" width="2" style="13" bestFit="1" customWidth="1"/>
    <col min="1545" max="1550" width="12.5703125" style="13" customWidth="1"/>
    <col min="1551" max="1792" width="9.140625" style="13"/>
    <col min="1793" max="1793" width="2.7109375" style="13" customWidth="1"/>
    <col min="1794" max="1794" width="0.85546875" style="13" customWidth="1"/>
    <col min="1795" max="1795" width="2.7109375" style="13" customWidth="1"/>
    <col min="1796" max="1796" width="68.42578125" style="13" customWidth="1"/>
    <col min="1797" max="1797" width="2.7109375" style="13" customWidth="1"/>
    <col min="1798" max="1798" width="0.85546875" style="13" customWidth="1"/>
    <col min="1799" max="1799" width="5.7109375" style="13" customWidth="1"/>
    <col min="1800" max="1800" width="2" style="13" bestFit="1" customWidth="1"/>
    <col min="1801" max="1806" width="12.5703125" style="13" customWidth="1"/>
    <col min="1807" max="2048" width="9.140625" style="13"/>
    <col min="2049" max="2049" width="2.7109375" style="13" customWidth="1"/>
    <col min="2050" max="2050" width="0.85546875" style="13" customWidth="1"/>
    <col min="2051" max="2051" width="2.7109375" style="13" customWidth="1"/>
    <col min="2052" max="2052" width="68.42578125" style="13" customWidth="1"/>
    <col min="2053" max="2053" width="2.7109375" style="13" customWidth="1"/>
    <col min="2054" max="2054" width="0.85546875" style="13" customWidth="1"/>
    <col min="2055" max="2055" width="5.7109375" style="13" customWidth="1"/>
    <col min="2056" max="2056" width="2" style="13" bestFit="1" customWidth="1"/>
    <col min="2057" max="2062" width="12.5703125" style="13" customWidth="1"/>
    <col min="2063" max="2304" width="9.140625" style="13"/>
    <col min="2305" max="2305" width="2.7109375" style="13" customWidth="1"/>
    <col min="2306" max="2306" width="0.85546875" style="13" customWidth="1"/>
    <col min="2307" max="2307" width="2.7109375" style="13" customWidth="1"/>
    <col min="2308" max="2308" width="68.42578125" style="13" customWidth="1"/>
    <col min="2309" max="2309" width="2.7109375" style="13" customWidth="1"/>
    <col min="2310" max="2310" width="0.85546875" style="13" customWidth="1"/>
    <col min="2311" max="2311" width="5.7109375" style="13" customWidth="1"/>
    <col min="2312" max="2312" width="2" style="13" bestFit="1" customWidth="1"/>
    <col min="2313" max="2318" width="12.5703125" style="13" customWidth="1"/>
    <col min="2319" max="2560" width="9.140625" style="13"/>
    <col min="2561" max="2561" width="2.7109375" style="13" customWidth="1"/>
    <col min="2562" max="2562" width="0.85546875" style="13" customWidth="1"/>
    <col min="2563" max="2563" width="2.7109375" style="13" customWidth="1"/>
    <col min="2564" max="2564" width="68.42578125" style="13" customWidth="1"/>
    <col min="2565" max="2565" width="2.7109375" style="13" customWidth="1"/>
    <col min="2566" max="2566" width="0.85546875" style="13" customWidth="1"/>
    <col min="2567" max="2567" width="5.7109375" style="13" customWidth="1"/>
    <col min="2568" max="2568" width="2" style="13" bestFit="1" customWidth="1"/>
    <col min="2569" max="2574" width="12.5703125" style="13" customWidth="1"/>
    <col min="2575" max="2816" width="9.140625" style="13"/>
    <col min="2817" max="2817" width="2.7109375" style="13" customWidth="1"/>
    <col min="2818" max="2818" width="0.85546875" style="13" customWidth="1"/>
    <col min="2819" max="2819" width="2.7109375" style="13" customWidth="1"/>
    <col min="2820" max="2820" width="68.42578125" style="13" customWidth="1"/>
    <col min="2821" max="2821" width="2.7109375" style="13" customWidth="1"/>
    <col min="2822" max="2822" width="0.85546875" style="13" customWidth="1"/>
    <col min="2823" max="2823" width="5.7109375" style="13" customWidth="1"/>
    <col min="2824" max="2824" width="2" style="13" bestFit="1" customWidth="1"/>
    <col min="2825" max="2830" width="12.5703125" style="13" customWidth="1"/>
    <col min="2831" max="3072" width="9.140625" style="13"/>
    <col min="3073" max="3073" width="2.7109375" style="13" customWidth="1"/>
    <col min="3074" max="3074" width="0.85546875" style="13" customWidth="1"/>
    <col min="3075" max="3075" width="2.7109375" style="13" customWidth="1"/>
    <col min="3076" max="3076" width="68.42578125" style="13" customWidth="1"/>
    <col min="3077" max="3077" width="2.7109375" style="13" customWidth="1"/>
    <col min="3078" max="3078" width="0.85546875" style="13" customWidth="1"/>
    <col min="3079" max="3079" width="5.7109375" style="13" customWidth="1"/>
    <col min="3080" max="3080" width="2" style="13" bestFit="1" customWidth="1"/>
    <col min="3081" max="3086" width="12.5703125" style="13" customWidth="1"/>
    <col min="3087" max="3328" width="9.140625" style="13"/>
    <col min="3329" max="3329" width="2.7109375" style="13" customWidth="1"/>
    <col min="3330" max="3330" width="0.85546875" style="13" customWidth="1"/>
    <col min="3331" max="3331" width="2.7109375" style="13" customWidth="1"/>
    <col min="3332" max="3332" width="68.42578125" style="13" customWidth="1"/>
    <col min="3333" max="3333" width="2.7109375" style="13" customWidth="1"/>
    <col min="3334" max="3334" width="0.85546875" style="13" customWidth="1"/>
    <col min="3335" max="3335" width="5.7109375" style="13" customWidth="1"/>
    <col min="3336" max="3336" width="2" style="13" bestFit="1" customWidth="1"/>
    <col min="3337" max="3342" width="12.5703125" style="13" customWidth="1"/>
    <col min="3343" max="3584" width="9.140625" style="13"/>
    <col min="3585" max="3585" width="2.7109375" style="13" customWidth="1"/>
    <col min="3586" max="3586" width="0.85546875" style="13" customWidth="1"/>
    <col min="3587" max="3587" width="2.7109375" style="13" customWidth="1"/>
    <col min="3588" max="3588" width="68.42578125" style="13" customWidth="1"/>
    <col min="3589" max="3589" width="2.7109375" style="13" customWidth="1"/>
    <col min="3590" max="3590" width="0.85546875" style="13" customWidth="1"/>
    <col min="3591" max="3591" width="5.7109375" style="13" customWidth="1"/>
    <col min="3592" max="3592" width="2" style="13" bestFit="1" customWidth="1"/>
    <col min="3593" max="3598" width="12.5703125" style="13" customWidth="1"/>
    <col min="3599" max="3840" width="9.140625" style="13"/>
    <col min="3841" max="3841" width="2.7109375" style="13" customWidth="1"/>
    <col min="3842" max="3842" width="0.85546875" style="13" customWidth="1"/>
    <col min="3843" max="3843" width="2.7109375" style="13" customWidth="1"/>
    <col min="3844" max="3844" width="68.42578125" style="13" customWidth="1"/>
    <col min="3845" max="3845" width="2.7109375" style="13" customWidth="1"/>
    <col min="3846" max="3846" width="0.85546875" style="13" customWidth="1"/>
    <col min="3847" max="3847" width="5.7109375" style="13" customWidth="1"/>
    <col min="3848" max="3848" width="2" style="13" bestFit="1" customWidth="1"/>
    <col min="3849" max="3854" width="12.5703125" style="13" customWidth="1"/>
    <col min="3855" max="4096" width="9.140625" style="13"/>
    <col min="4097" max="4097" width="2.7109375" style="13" customWidth="1"/>
    <col min="4098" max="4098" width="0.85546875" style="13" customWidth="1"/>
    <col min="4099" max="4099" width="2.7109375" style="13" customWidth="1"/>
    <col min="4100" max="4100" width="68.42578125" style="13" customWidth="1"/>
    <col min="4101" max="4101" width="2.7109375" style="13" customWidth="1"/>
    <col min="4102" max="4102" width="0.85546875" style="13" customWidth="1"/>
    <col min="4103" max="4103" width="5.7109375" style="13" customWidth="1"/>
    <col min="4104" max="4104" width="2" style="13" bestFit="1" customWidth="1"/>
    <col min="4105" max="4110" width="12.5703125" style="13" customWidth="1"/>
    <col min="4111" max="4352" width="9.140625" style="13"/>
    <col min="4353" max="4353" width="2.7109375" style="13" customWidth="1"/>
    <col min="4354" max="4354" width="0.85546875" style="13" customWidth="1"/>
    <col min="4355" max="4355" width="2.7109375" style="13" customWidth="1"/>
    <col min="4356" max="4356" width="68.42578125" style="13" customWidth="1"/>
    <col min="4357" max="4357" width="2.7109375" style="13" customWidth="1"/>
    <col min="4358" max="4358" width="0.85546875" style="13" customWidth="1"/>
    <col min="4359" max="4359" width="5.7109375" style="13" customWidth="1"/>
    <col min="4360" max="4360" width="2" style="13" bestFit="1" customWidth="1"/>
    <col min="4361" max="4366" width="12.5703125" style="13" customWidth="1"/>
    <col min="4367" max="4608" width="9.140625" style="13"/>
    <col min="4609" max="4609" width="2.7109375" style="13" customWidth="1"/>
    <col min="4610" max="4610" width="0.85546875" style="13" customWidth="1"/>
    <col min="4611" max="4611" width="2.7109375" style="13" customWidth="1"/>
    <col min="4612" max="4612" width="68.42578125" style="13" customWidth="1"/>
    <col min="4613" max="4613" width="2.7109375" style="13" customWidth="1"/>
    <col min="4614" max="4614" width="0.85546875" style="13" customWidth="1"/>
    <col min="4615" max="4615" width="5.7109375" style="13" customWidth="1"/>
    <col min="4616" max="4616" width="2" style="13" bestFit="1" customWidth="1"/>
    <col min="4617" max="4622" width="12.5703125" style="13" customWidth="1"/>
    <col min="4623" max="4864" width="9.140625" style="13"/>
    <col min="4865" max="4865" width="2.7109375" style="13" customWidth="1"/>
    <col min="4866" max="4866" width="0.85546875" style="13" customWidth="1"/>
    <col min="4867" max="4867" width="2.7109375" style="13" customWidth="1"/>
    <col min="4868" max="4868" width="68.42578125" style="13" customWidth="1"/>
    <col min="4869" max="4869" width="2.7109375" style="13" customWidth="1"/>
    <col min="4870" max="4870" width="0.85546875" style="13" customWidth="1"/>
    <col min="4871" max="4871" width="5.7109375" style="13" customWidth="1"/>
    <col min="4872" max="4872" width="2" style="13" bestFit="1" customWidth="1"/>
    <col min="4873" max="4878" width="12.5703125" style="13" customWidth="1"/>
    <col min="4879" max="5120" width="9.140625" style="13"/>
    <col min="5121" max="5121" width="2.7109375" style="13" customWidth="1"/>
    <col min="5122" max="5122" width="0.85546875" style="13" customWidth="1"/>
    <col min="5123" max="5123" width="2.7109375" style="13" customWidth="1"/>
    <col min="5124" max="5124" width="68.42578125" style="13" customWidth="1"/>
    <col min="5125" max="5125" width="2.7109375" style="13" customWidth="1"/>
    <col min="5126" max="5126" width="0.85546875" style="13" customWidth="1"/>
    <col min="5127" max="5127" width="5.7109375" style="13" customWidth="1"/>
    <col min="5128" max="5128" width="2" style="13" bestFit="1" customWidth="1"/>
    <col min="5129" max="5134" width="12.5703125" style="13" customWidth="1"/>
    <col min="5135" max="5376" width="9.140625" style="13"/>
    <col min="5377" max="5377" width="2.7109375" style="13" customWidth="1"/>
    <col min="5378" max="5378" width="0.85546875" style="13" customWidth="1"/>
    <col min="5379" max="5379" width="2.7109375" style="13" customWidth="1"/>
    <col min="5380" max="5380" width="68.42578125" style="13" customWidth="1"/>
    <col min="5381" max="5381" width="2.7109375" style="13" customWidth="1"/>
    <col min="5382" max="5382" width="0.85546875" style="13" customWidth="1"/>
    <col min="5383" max="5383" width="5.7109375" style="13" customWidth="1"/>
    <col min="5384" max="5384" width="2" style="13" bestFit="1" customWidth="1"/>
    <col min="5385" max="5390" width="12.5703125" style="13" customWidth="1"/>
    <col min="5391" max="5632" width="9.140625" style="13"/>
    <col min="5633" max="5633" width="2.7109375" style="13" customWidth="1"/>
    <col min="5634" max="5634" width="0.85546875" style="13" customWidth="1"/>
    <col min="5635" max="5635" width="2.7109375" style="13" customWidth="1"/>
    <col min="5636" max="5636" width="68.42578125" style="13" customWidth="1"/>
    <col min="5637" max="5637" width="2.7109375" style="13" customWidth="1"/>
    <col min="5638" max="5638" width="0.85546875" style="13" customWidth="1"/>
    <col min="5639" max="5639" width="5.7109375" style="13" customWidth="1"/>
    <col min="5640" max="5640" width="2" style="13" bestFit="1" customWidth="1"/>
    <col min="5641" max="5646" width="12.5703125" style="13" customWidth="1"/>
    <col min="5647" max="5888" width="9.140625" style="13"/>
    <col min="5889" max="5889" width="2.7109375" style="13" customWidth="1"/>
    <col min="5890" max="5890" width="0.85546875" style="13" customWidth="1"/>
    <col min="5891" max="5891" width="2.7109375" style="13" customWidth="1"/>
    <col min="5892" max="5892" width="68.42578125" style="13" customWidth="1"/>
    <col min="5893" max="5893" width="2.7109375" style="13" customWidth="1"/>
    <col min="5894" max="5894" width="0.85546875" style="13" customWidth="1"/>
    <col min="5895" max="5895" width="5.7109375" style="13" customWidth="1"/>
    <col min="5896" max="5896" width="2" style="13" bestFit="1" customWidth="1"/>
    <col min="5897" max="5902" width="12.5703125" style="13" customWidth="1"/>
    <col min="5903" max="6144" width="9.140625" style="13"/>
    <col min="6145" max="6145" width="2.7109375" style="13" customWidth="1"/>
    <col min="6146" max="6146" width="0.85546875" style="13" customWidth="1"/>
    <col min="6147" max="6147" width="2.7109375" style="13" customWidth="1"/>
    <col min="6148" max="6148" width="68.42578125" style="13" customWidth="1"/>
    <col min="6149" max="6149" width="2.7109375" style="13" customWidth="1"/>
    <col min="6150" max="6150" width="0.85546875" style="13" customWidth="1"/>
    <col min="6151" max="6151" width="5.7109375" style="13" customWidth="1"/>
    <col min="6152" max="6152" width="2" style="13" bestFit="1" customWidth="1"/>
    <col min="6153" max="6158" width="12.5703125" style="13" customWidth="1"/>
    <col min="6159" max="6400" width="9.140625" style="13"/>
    <col min="6401" max="6401" width="2.7109375" style="13" customWidth="1"/>
    <col min="6402" max="6402" width="0.85546875" style="13" customWidth="1"/>
    <col min="6403" max="6403" width="2.7109375" style="13" customWidth="1"/>
    <col min="6404" max="6404" width="68.42578125" style="13" customWidth="1"/>
    <col min="6405" max="6405" width="2.7109375" style="13" customWidth="1"/>
    <col min="6406" max="6406" width="0.85546875" style="13" customWidth="1"/>
    <col min="6407" max="6407" width="5.7109375" style="13" customWidth="1"/>
    <col min="6408" max="6408" width="2" style="13" bestFit="1" customWidth="1"/>
    <col min="6409" max="6414" width="12.5703125" style="13" customWidth="1"/>
    <col min="6415" max="6656" width="9.140625" style="13"/>
    <col min="6657" max="6657" width="2.7109375" style="13" customWidth="1"/>
    <col min="6658" max="6658" width="0.85546875" style="13" customWidth="1"/>
    <col min="6659" max="6659" width="2.7109375" style="13" customWidth="1"/>
    <col min="6660" max="6660" width="68.42578125" style="13" customWidth="1"/>
    <col min="6661" max="6661" width="2.7109375" style="13" customWidth="1"/>
    <col min="6662" max="6662" width="0.85546875" style="13" customWidth="1"/>
    <col min="6663" max="6663" width="5.7109375" style="13" customWidth="1"/>
    <col min="6664" max="6664" width="2" style="13" bestFit="1" customWidth="1"/>
    <col min="6665" max="6670" width="12.5703125" style="13" customWidth="1"/>
    <col min="6671" max="6912" width="9.140625" style="13"/>
    <col min="6913" max="6913" width="2.7109375" style="13" customWidth="1"/>
    <col min="6914" max="6914" width="0.85546875" style="13" customWidth="1"/>
    <col min="6915" max="6915" width="2.7109375" style="13" customWidth="1"/>
    <col min="6916" max="6916" width="68.42578125" style="13" customWidth="1"/>
    <col min="6917" max="6917" width="2.7109375" style="13" customWidth="1"/>
    <col min="6918" max="6918" width="0.85546875" style="13" customWidth="1"/>
    <col min="6919" max="6919" width="5.7109375" style="13" customWidth="1"/>
    <col min="6920" max="6920" width="2" style="13" bestFit="1" customWidth="1"/>
    <col min="6921" max="6926" width="12.5703125" style="13" customWidth="1"/>
    <col min="6927" max="7168" width="9.140625" style="13"/>
    <col min="7169" max="7169" width="2.7109375" style="13" customWidth="1"/>
    <col min="7170" max="7170" width="0.85546875" style="13" customWidth="1"/>
    <col min="7171" max="7171" width="2.7109375" style="13" customWidth="1"/>
    <col min="7172" max="7172" width="68.42578125" style="13" customWidth="1"/>
    <col min="7173" max="7173" width="2.7109375" style="13" customWidth="1"/>
    <col min="7174" max="7174" width="0.85546875" style="13" customWidth="1"/>
    <col min="7175" max="7175" width="5.7109375" style="13" customWidth="1"/>
    <col min="7176" max="7176" width="2" style="13" bestFit="1" customWidth="1"/>
    <col min="7177" max="7182" width="12.5703125" style="13" customWidth="1"/>
    <col min="7183" max="7424" width="9.140625" style="13"/>
    <col min="7425" max="7425" width="2.7109375" style="13" customWidth="1"/>
    <col min="7426" max="7426" width="0.85546875" style="13" customWidth="1"/>
    <col min="7427" max="7427" width="2.7109375" style="13" customWidth="1"/>
    <col min="7428" max="7428" width="68.42578125" style="13" customWidth="1"/>
    <col min="7429" max="7429" width="2.7109375" style="13" customWidth="1"/>
    <col min="7430" max="7430" width="0.85546875" style="13" customWidth="1"/>
    <col min="7431" max="7431" width="5.7109375" style="13" customWidth="1"/>
    <col min="7432" max="7432" width="2" style="13" bestFit="1" customWidth="1"/>
    <col min="7433" max="7438" width="12.5703125" style="13" customWidth="1"/>
    <col min="7439" max="7680" width="9.140625" style="13"/>
    <col min="7681" max="7681" width="2.7109375" style="13" customWidth="1"/>
    <col min="7682" max="7682" width="0.85546875" style="13" customWidth="1"/>
    <col min="7683" max="7683" width="2.7109375" style="13" customWidth="1"/>
    <col min="7684" max="7684" width="68.42578125" style="13" customWidth="1"/>
    <col min="7685" max="7685" width="2.7109375" style="13" customWidth="1"/>
    <col min="7686" max="7686" width="0.85546875" style="13" customWidth="1"/>
    <col min="7687" max="7687" width="5.7109375" style="13" customWidth="1"/>
    <col min="7688" max="7688" width="2" style="13" bestFit="1" customWidth="1"/>
    <col min="7689" max="7694" width="12.5703125" style="13" customWidth="1"/>
    <col min="7695" max="7936" width="9.140625" style="13"/>
    <col min="7937" max="7937" width="2.7109375" style="13" customWidth="1"/>
    <col min="7938" max="7938" width="0.85546875" style="13" customWidth="1"/>
    <col min="7939" max="7939" width="2.7109375" style="13" customWidth="1"/>
    <col min="7940" max="7940" width="68.42578125" style="13" customWidth="1"/>
    <col min="7941" max="7941" width="2.7109375" style="13" customWidth="1"/>
    <col min="7942" max="7942" width="0.85546875" style="13" customWidth="1"/>
    <col min="7943" max="7943" width="5.7109375" style="13" customWidth="1"/>
    <col min="7944" max="7944" width="2" style="13" bestFit="1" customWidth="1"/>
    <col min="7945" max="7950" width="12.5703125" style="13" customWidth="1"/>
    <col min="7951" max="8192" width="9.140625" style="13"/>
    <col min="8193" max="8193" width="2.7109375" style="13" customWidth="1"/>
    <col min="8194" max="8194" width="0.85546875" style="13" customWidth="1"/>
    <col min="8195" max="8195" width="2.7109375" style="13" customWidth="1"/>
    <col min="8196" max="8196" width="68.42578125" style="13" customWidth="1"/>
    <col min="8197" max="8197" width="2.7109375" style="13" customWidth="1"/>
    <col min="8198" max="8198" width="0.85546875" style="13" customWidth="1"/>
    <col min="8199" max="8199" width="5.7109375" style="13" customWidth="1"/>
    <col min="8200" max="8200" width="2" style="13" bestFit="1" customWidth="1"/>
    <col min="8201" max="8206" width="12.5703125" style="13" customWidth="1"/>
    <col min="8207" max="8448" width="9.140625" style="13"/>
    <col min="8449" max="8449" width="2.7109375" style="13" customWidth="1"/>
    <col min="8450" max="8450" width="0.85546875" style="13" customWidth="1"/>
    <col min="8451" max="8451" width="2.7109375" style="13" customWidth="1"/>
    <col min="8452" max="8452" width="68.42578125" style="13" customWidth="1"/>
    <col min="8453" max="8453" width="2.7109375" style="13" customWidth="1"/>
    <col min="8454" max="8454" width="0.85546875" style="13" customWidth="1"/>
    <col min="8455" max="8455" width="5.7109375" style="13" customWidth="1"/>
    <col min="8456" max="8456" width="2" style="13" bestFit="1" customWidth="1"/>
    <col min="8457" max="8462" width="12.5703125" style="13" customWidth="1"/>
    <col min="8463" max="8704" width="9.140625" style="13"/>
    <col min="8705" max="8705" width="2.7109375" style="13" customWidth="1"/>
    <col min="8706" max="8706" width="0.85546875" style="13" customWidth="1"/>
    <col min="8707" max="8707" width="2.7109375" style="13" customWidth="1"/>
    <col min="8708" max="8708" width="68.42578125" style="13" customWidth="1"/>
    <col min="8709" max="8709" width="2.7109375" style="13" customWidth="1"/>
    <col min="8710" max="8710" width="0.85546875" style="13" customWidth="1"/>
    <col min="8711" max="8711" width="5.7109375" style="13" customWidth="1"/>
    <col min="8712" max="8712" width="2" style="13" bestFit="1" customWidth="1"/>
    <col min="8713" max="8718" width="12.5703125" style="13" customWidth="1"/>
    <col min="8719" max="8960" width="9.140625" style="13"/>
    <col min="8961" max="8961" width="2.7109375" style="13" customWidth="1"/>
    <col min="8962" max="8962" width="0.85546875" style="13" customWidth="1"/>
    <col min="8963" max="8963" width="2.7109375" style="13" customWidth="1"/>
    <col min="8964" max="8964" width="68.42578125" style="13" customWidth="1"/>
    <col min="8965" max="8965" width="2.7109375" style="13" customWidth="1"/>
    <col min="8966" max="8966" width="0.85546875" style="13" customWidth="1"/>
    <col min="8967" max="8967" width="5.7109375" style="13" customWidth="1"/>
    <col min="8968" max="8968" width="2" style="13" bestFit="1" customWidth="1"/>
    <col min="8969" max="8974" width="12.5703125" style="13" customWidth="1"/>
    <col min="8975" max="9216" width="9.140625" style="13"/>
    <col min="9217" max="9217" width="2.7109375" style="13" customWidth="1"/>
    <col min="9218" max="9218" width="0.85546875" style="13" customWidth="1"/>
    <col min="9219" max="9219" width="2.7109375" style="13" customWidth="1"/>
    <col min="9220" max="9220" width="68.42578125" style="13" customWidth="1"/>
    <col min="9221" max="9221" width="2.7109375" style="13" customWidth="1"/>
    <col min="9222" max="9222" width="0.85546875" style="13" customWidth="1"/>
    <col min="9223" max="9223" width="5.7109375" style="13" customWidth="1"/>
    <col min="9224" max="9224" width="2" style="13" bestFit="1" customWidth="1"/>
    <col min="9225" max="9230" width="12.5703125" style="13" customWidth="1"/>
    <col min="9231" max="9472" width="9.140625" style="13"/>
    <col min="9473" max="9473" width="2.7109375" style="13" customWidth="1"/>
    <col min="9474" max="9474" width="0.85546875" style="13" customWidth="1"/>
    <col min="9475" max="9475" width="2.7109375" style="13" customWidth="1"/>
    <col min="9476" max="9476" width="68.42578125" style="13" customWidth="1"/>
    <col min="9477" max="9477" width="2.7109375" style="13" customWidth="1"/>
    <col min="9478" max="9478" width="0.85546875" style="13" customWidth="1"/>
    <col min="9479" max="9479" width="5.7109375" style="13" customWidth="1"/>
    <col min="9480" max="9480" width="2" style="13" bestFit="1" customWidth="1"/>
    <col min="9481" max="9486" width="12.5703125" style="13" customWidth="1"/>
    <col min="9487" max="9728" width="9.140625" style="13"/>
    <col min="9729" max="9729" width="2.7109375" style="13" customWidth="1"/>
    <col min="9730" max="9730" width="0.85546875" style="13" customWidth="1"/>
    <col min="9731" max="9731" width="2.7109375" style="13" customWidth="1"/>
    <col min="9732" max="9732" width="68.42578125" style="13" customWidth="1"/>
    <col min="9733" max="9733" width="2.7109375" style="13" customWidth="1"/>
    <col min="9734" max="9734" width="0.85546875" style="13" customWidth="1"/>
    <col min="9735" max="9735" width="5.7109375" style="13" customWidth="1"/>
    <col min="9736" max="9736" width="2" style="13" bestFit="1" customWidth="1"/>
    <col min="9737" max="9742" width="12.5703125" style="13" customWidth="1"/>
    <col min="9743" max="9984" width="9.140625" style="13"/>
    <col min="9985" max="9985" width="2.7109375" style="13" customWidth="1"/>
    <col min="9986" max="9986" width="0.85546875" style="13" customWidth="1"/>
    <col min="9987" max="9987" width="2.7109375" style="13" customWidth="1"/>
    <col min="9988" max="9988" width="68.42578125" style="13" customWidth="1"/>
    <col min="9989" max="9989" width="2.7109375" style="13" customWidth="1"/>
    <col min="9990" max="9990" width="0.85546875" style="13" customWidth="1"/>
    <col min="9991" max="9991" width="5.7109375" style="13" customWidth="1"/>
    <col min="9992" max="9992" width="2" style="13" bestFit="1" customWidth="1"/>
    <col min="9993" max="9998" width="12.5703125" style="13" customWidth="1"/>
    <col min="9999" max="10240" width="9.140625" style="13"/>
    <col min="10241" max="10241" width="2.7109375" style="13" customWidth="1"/>
    <col min="10242" max="10242" width="0.85546875" style="13" customWidth="1"/>
    <col min="10243" max="10243" width="2.7109375" style="13" customWidth="1"/>
    <col min="10244" max="10244" width="68.42578125" style="13" customWidth="1"/>
    <col min="10245" max="10245" width="2.7109375" style="13" customWidth="1"/>
    <col min="10246" max="10246" width="0.85546875" style="13" customWidth="1"/>
    <col min="10247" max="10247" width="5.7109375" style="13" customWidth="1"/>
    <col min="10248" max="10248" width="2" style="13" bestFit="1" customWidth="1"/>
    <col min="10249" max="10254" width="12.5703125" style="13" customWidth="1"/>
    <col min="10255" max="10496" width="9.140625" style="13"/>
    <col min="10497" max="10497" width="2.7109375" style="13" customWidth="1"/>
    <col min="10498" max="10498" width="0.85546875" style="13" customWidth="1"/>
    <col min="10499" max="10499" width="2.7109375" style="13" customWidth="1"/>
    <col min="10500" max="10500" width="68.42578125" style="13" customWidth="1"/>
    <col min="10501" max="10501" width="2.7109375" style="13" customWidth="1"/>
    <col min="10502" max="10502" width="0.85546875" style="13" customWidth="1"/>
    <col min="10503" max="10503" width="5.7109375" style="13" customWidth="1"/>
    <col min="10504" max="10504" width="2" style="13" bestFit="1" customWidth="1"/>
    <col min="10505" max="10510" width="12.5703125" style="13" customWidth="1"/>
    <col min="10511" max="10752" width="9.140625" style="13"/>
    <col min="10753" max="10753" width="2.7109375" style="13" customWidth="1"/>
    <col min="10754" max="10754" width="0.85546875" style="13" customWidth="1"/>
    <col min="10755" max="10755" width="2.7109375" style="13" customWidth="1"/>
    <col min="10756" max="10756" width="68.42578125" style="13" customWidth="1"/>
    <col min="10757" max="10757" width="2.7109375" style="13" customWidth="1"/>
    <col min="10758" max="10758" width="0.85546875" style="13" customWidth="1"/>
    <col min="10759" max="10759" width="5.7109375" style="13" customWidth="1"/>
    <col min="10760" max="10760" width="2" style="13" bestFit="1" customWidth="1"/>
    <col min="10761" max="10766" width="12.5703125" style="13" customWidth="1"/>
    <col min="10767" max="11008" width="9.140625" style="13"/>
    <col min="11009" max="11009" width="2.7109375" style="13" customWidth="1"/>
    <col min="11010" max="11010" width="0.85546875" style="13" customWidth="1"/>
    <col min="11011" max="11011" width="2.7109375" style="13" customWidth="1"/>
    <col min="11012" max="11012" width="68.42578125" style="13" customWidth="1"/>
    <col min="11013" max="11013" width="2.7109375" style="13" customWidth="1"/>
    <col min="11014" max="11014" width="0.85546875" style="13" customWidth="1"/>
    <col min="11015" max="11015" width="5.7109375" style="13" customWidth="1"/>
    <col min="11016" max="11016" width="2" style="13" bestFit="1" customWidth="1"/>
    <col min="11017" max="11022" width="12.5703125" style="13" customWidth="1"/>
    <col min="11023" max="11264" width="9.140625" style="13"/>
    <col min="11265" max="11265" width="2.7109375" style="13" customWidth="1"/>
    <col min="11266" max="11266" width="0.85546875" style="13" customWidth="1"/>
    <col min="11267" max="11267" width="2.7109375" style="13" customWidth="1"/>
    <col min="11268" max="11268" width="68.42578125" style="13" customWidth="1"/>
    <col min="11269" max="11269" width="2.7109375" style="13" customWidth="1"/>
    <col min="11270" max="11270" width="0.85546875" style="13" customWidth="1"/>
    <col min="11271" max="11271" width="5.7109375" style="13" customWidth="1"/>
    <col min="11272" max="11272" width="2" style="13" bestFit="1" customWidth="1"/>
    <col min="11273" max="11278" width="12.5703125" style="13" customWidth="1"/>
    <col min="11279" max="11520" width="9.140625" style="13"/>
    <col min="11521" max="11521" width="2.7109375" style="13" customWidth="1"/>
    <col min="11522" max="11522" width="0.85546875" style="13" customWidth="1"/>
    <col min="11523" max="11523" width="2.7109375" style="13" customWidth="1"/>
    <col min="11524" max="11524" width="68.42578125" style="13" customWidth="1"/>
    <col min="11525" max="11525" width="2.7109375" style="13" customWidth="1"/>
    <col min="11526" max="11526" width="0.85546875" style="13" customWidth="1"/>
    <col min="11527" max="11527" width="5.7109375" style="13" customWidth="1"/>
    <col min="11528" max="11528" width="2" style="13" bestFit="1" customWidth="1"/>
    <col min="11529" max="11534" width="12.5703125" style="13" customWidth="1"/>
    <col min="11535" max="11776" width="9.140625" style="13"/>
    <col min="11777" max="11777" width="2.7109375" style="13" customWidth="1"/>
    <col min="11778" max="11778" width="0.85546875" style="13" customWidth="1"/>
    <col min="11779" max="11779" width="2.7109375" style="13" customWidth="1"/>
    <col min="11780" max="11780" width="68.42578125" style="13" customWidth="1"/>
    <col min="11781" max="11781" width="2.7109375" style="13" customWidth="1"/>
    <col min="11782" max="11782" width="0.85546875" style="13" customWidth="1"/>
    <col min="11783" max="11783" width="5.7109375" style="13" customWidth="1"/>
    <col min="11784" max="11784" width="2" style="13" bestFit="1" customWidth="1"/>
    <col min="11785" max="11790" width="12.5703125" style="13" customWidth="1"/>
    <col min="11791" max="12032" width="9.140625" style="13"/>
    <col min="12033" max="12033" width="2.7109375" style="13" customWidth="1"/>
    <col min="12034" max="12034" width="0.85546875" style="13" customWidth="1"/>
    <col min="12035" max="12035" width="2.7109375" style="13" customWidth="1"/>
    <col min="12036" max="12036" width="68.42578125" style="13" customWidth="1"/>
    <col min="12037" max="12037" width="2.7109375" style="13" customWidth="1"/>
    <col min="12038" max="12038" width="0.85546875" style="13" customWidth="1"/>
    <col min="12039" max="12039" width="5.7109375" style="13" customWidth="1"/>
    <col min="12040" max="12040" width="2" style="13" bestFit="1" customWidth="1"/>
    <col min="12041" max="12046" width="12.5703125" style="13" customWidth="1"/>
    <col min="12047" max="12288" width="9.140625" style="13"/>
    <col min="12289" max="12289" width="2.7109375" style="13" customWidth="1"/>
    <col min="12290" max="12290" width="0.85546875" style="13" customWidth="1"/>
    <col min="12291" max="12291" width="2.7109375" style="13" customWidth="1"/>
    <col min="12292" max="12292" width="68.42578125" style="13" customWidth="1"/>
    <col min="12293" max="12293" width="2.7109375" style="13" customWidth="1"/>
    <col min="12294" max="12294" width="0.85546875" style="13" customWidth="1"/>
    <col min="12295" max="12295" width="5.7109375" style="13" customWidth="1"/>
    <col min="12296" max="12296" width="2" style="13" bestFit="1" customWidth="1"/>
    <col min="12297" max="12302" width="12.5703125" style="13" customWidth="1"/>
    <col min="12303" max="12544" width="9.140625" style="13"/>
    <col min="12545" max="12545" width="2.7109375" style="13" customWidth="1"/>
    <col min="12546" max="12546" width="0.85546875" style="13" customWidth="1"/>
    <col min="12547" max="12547" width="2.7109375" style="13" customWidth="1"/>
    <col min="12548" max="12548" width="68.42578125" style="13" customWidth="1"/>
    <col min="12549" max="12549" width="2.7109375" style="13" customWidth="1"/>
    <col min="12550" max="12550" width="0.85546875" style="13" customWidth="1"/>
    <col min="12551" max="12551" width="5.7109375" style="13" customWidth="1"/>
    <col min="12552" max="12552" width="2" style="13" bestFit="1" customWidth="1"/>
    <col min="12553" max="12558" width="12.5703125" style="13" customWidth="1"/>
    <col min="12559" max="12800" width="9.140625" style="13"/>
    <col min="12801" max="12801" width="2.7109375" style="13" customWidth="1"/>
    <col min="12802" max="12802" width="0.85546875" style="13" customWidth="1"/>
    <col min="12803" max="12803" width="2.7109375" style="13" customWidth="1"/>
    <col min="12804" max="12804" width="68.42578125" style="13" customWidth="1"/>
    <col min="12805" max="12805" width="2.7109375" style="13" customWidth="1"/>
    <col min="12806" max="12806" width="0.85546875" style="13" customWidth="1"/>
    <col min="12807" max="12807" width="5.7109375" style="13" customWidth="1"/>
    <col min="12808" max="12808" width="2" style="13" bestFit="1" customWidth="1"/>
    <col min="12809" max="12814" width="12.5703125" style="13" customWidth="1"/>
    <col min="12815" max="13056" width="9.140625" style="13"/>
    <col min="13057" max="13057" width="2.7109375" style="13" customWidth="1"/>
    <col min="13058" max="13058" width="0.85546875" style="13" customWidth="1"/>
    <col min="13059" max="13059" width="2.7109375" style="13" customWidth="1"/>
    <col min="13060" max="13060" width="68.42578125" style="13" customWidth="1"/>
    <col min="13061" max="13061" width="2.7109375" style="13" customWidth="1"/>
    <col min="13062" max="13062" width="0.85546875" style="13" customWidth="1"/>
    <col min="13063" max="13063" width="5.7109375" style="13" customWidth="1"/>
    <col min="13064" max="13064" width="2" style="13" bestFit="1" customWidth="1"/>
    <col min="13065" max="13070" width="12.5703125" style="13" customWidth="1"/>
    <col min="13071" max="13312" width="9.140625" style="13"/>
    <col min="13313" max="13313" width="2.7109375" style="13" customWidth="1"/>
    <col min="13314" max="13314" width="0.85546875" style="13" customWidth="1"/>
    <col min="13315" max="13315" width="2.7109375" style="13" customWidth="1"/>
    <col min="13316" max="13316" width="68.42578125" style="13" customWidth="1"/>
    <col min="13317" max="13317" width="2.7109375" style="13" customWidth="1"/>
    <col min="13318" max="13318" width="0.85546875" style="13" customWidth="1"/>
    <col min="13319" max="13319" width="5.7109375" style="13" customWidth="1"/>
    <col min="13320" max="13320" width="2" style="13" bestFit="1" customWidth="1"/>
    <col min="13321" max="13326" width="12.5703125" style="13" customWidth="1"/>
    <col min="13327" max="13568" width="9.140625" style="13"/>
    <col min="13569" max="13569" width="2.7109375" style="13" customWidth="1"/>
    <col min="13570" max="13570" width="0.85546875" style="13" customWidth="1"/>
    <col min="13571" max="13571" width="2.7109375" style="13" customWidth="1"/>
    <col min="13572" max="13572" width="68.42578125" style="13" customWidth="1"/>
    <col min="13573" max="13573" width="2.7109375" style="13" customWidth="1"/>
    <col min="13574" max="13574" width="0.85546875" style="13" customWidth="1"/>
    <col min="13575" max="13575" width="5.7109375" style="13" customWidth="1"/>
    <col min="13576" max="13576" width="2" style="13" bestFit="1" customWidth="1"/>
    <col min="13577" max="13582" width="12.5703125" style="13" customWidth="1"/>
    <col min="13583" max="13824" width="9.140625" style="13"/>
    <col min="13825" max="13825" width="2.7109375" style="13" customWidth="1"/>
    <col min="13826" max="13826" width="0.85546875" style="13" customWidth="1"/>
    <col min="13827" max="13827" width="2.7109375" style="13" customWidth="1"/>
    <col min="13828" max="13828" width="68.42578125" style="13" customWidth="1"/>
    <col min="13829" max="13829" width="2.7109375" style="13" customWidth="1"/>
    <col min="13830" max="13830" width="0.85546875" style="13" customWidth="1"/>
    <col min="13831" max="13831" width="5.7109375" style="13" customWidth="1"/>
    <col min="13832" max="13832" width="2" style="13" bestFit="1" customWidth="1"/>
    <col min="13833" max="13838" width="12.5703125" style="13" customWidth="1"/>
    <col min="13839" max="14080" width="9.140625" style="13"/>
    <col min="14081" max="14081" width="2.7109375" style="13" customWidth="1"/>
    <col min="14082" max="14082" width="0.85546875" style="13" customWidth="1"/>
    <col min="14083" max="14083" width="2.7109375" style="13" customWidth="1"/>
    <col min="14084" max="14084" width="68.42578125" style="13" customWidth="1"/>
    <col min="14085" max="14085" width="2.7109375" style="13" customWidth="1"/>
    <col min="14086" max="14086" width="0.85546875" style="13" customWidth="1"/>
    <col min="14087" max="14087" width="5.7109375" style="13" customWidth="1"/>
    <col min="14088" max="14088" width="2" style="13" bestFit="1" customWidth="1"/>
    <col min="14089" max="14094" width="12.5703125" style="13" customWidth="1"/>
    <col min="14095" max="14336" width="9.140625" style="13"/>
    <col min="14337" max="14337" width="2.7109375" style="13" customWidth="1"/>
    <col min="14338" max="14338" width="0.85546875" style="13" customWidth="1"/>
    <col min="14339" max="14339" width="2.7109375" style="13" customWidth="1"/>
    <col min="14340" max="14340" width="68.42578125" style="13" customWidth="1"/>
    <col min="14341" max="14341" width="2.7109375" style="13" customWidth="1"/>
    <col min="14342" max="14342" width="0.85546875" style="13" customWidth="1"/>
    <col min="14343" max="14343" width="5.7109375" style="13" customWidth="1"/>
    <col min="14344" max="14344" width="2" style="13" bestFit="1" customWidth="1"/>
    <col min="14345" max="14350" width="12.5703125" style="13" customWidth="1"/>
    <col min="14351" max="14592" width="9.140625" style="13"/>
    <col min="14593" max="14593" width="2.7109375" style="13" customWidth="1"/>
    <col min="14594" max="14594" width="0.85546875" style="13" customWidth="1"/>
    <col min="14595" max="14595" width="2.7109375" style="13" customWidth="1"/>
    <col min="14596" max="14596" width="68.42578125" style="13" customWidth="1"/>
    <col min="14597" max="14597" width="2.7109375" style="13" customWidth="1"/>
    <col min="14598" max="14598" width="0.85546875" style="13" customWidth="1"/>
    <col min="14599" max="14599" width="5.7109375" style="13" customWidth="1"/>
    <col min="14600" max="14600" width="2" style="13" bestFit="1" customWidth="1"/>
    <col min="14601" max="14606" width="12.5703125" style="13" customWidth="1"/>
    <col min="14607" max="14848" width="9.140625" style="13"/>
    <col min="14849" max="14849" width="2.7109375" style="13" customWidth="1"/>
    <col min="14850" max="14850" width="0.85546875" style="13" customWidth="1"/>
    <col min="14851" max="14851" width="2.7109375" style="13" customWidth="1"/>
    <col min="14852" max="14852" width="68.42578125" style="13" customWidth="1"/>
    <col min="14853" max="14853" width="2.7109375" style="13" customWidth="1"/>
    <col min="14854" max="14854" width="0.85546875" style="13" customWidth="1"/>
    <col min="14855" max="14855" width="5.7109375" style="13" customWidth="1"/>
    <col min="14856" max="14856" width="2" style="13" bestFit="1" customWidth="1"/>
    <col min="14857" max="14862" width="12.5703125" style="13" customWidth="1"/>
    <col min="14863" max="15104" width="9.140625" style="13"/>
    <col min="15105" max="15105" width="2.7109375" style="13" customWidth="1"/>
    <col min="15106" max="15106" width="0.85546875" style="13" customWidth="1"/>
    <col min="15107" max="15107" width="2.7109375" style="13" customWidth="1"/>
    <col min="15108" max="15108" width="68.42578125" style="13" customWidth="1"/>
    <col min="15109" max="15109" width="2.7109375" style="13" customWidth="1"/>
    <col min="15110" max="15110" width="0.85546875" style="13" customWidth="1"/>
    <col min="15111" max="15111" width="5.7109375" style="13" customWidth="1"/>
    <col min="15112" max="15112" width="2" style="13" bestFit="1" customWidth="1"/>
    <col min="15113" max="15118" width="12.5703125" style="13" customWidth="1"/>
    <col min="15119" max="15360" width="9.140625" style="13"/>
    <col min="15361" max="15361" width="2.7109375" style="13" customWidth="1"/>
    <col min="15362" max="15362" width="0.85546875" style="13" customWidth="1"/>
    <col min="15363" max="15363" width="2.7109375" style="13" customWidth="1"/>
    <col min="15364" max="15364" width="68.42578125" style="13" customWidth="1"/>
    <col min="15365" max="15365" width="2.7109375" style="13" customWidth="1"/>
    <col min="15366" max="15366" width="0.85546875" style="13" customWidth="1"/>
    <col min="15367" max="15367" width="5.7109375" style="13" customWidth="1"/>
    <col min="15368" max="15368" width="2" style="13" bestFit="1" customWidth="1"/>
    <col min="15369" max="15374" width="12.5703125" style="13" customWidth="1"/>
    <col min="15375" max="15616" width="9.140625" style="13"/>
    <col min="15617" max="15617" width="2.7109375" style="13" customWidth="1"/>
    <col min="15618" max="15618" width="0.85546875" style="13" customWidth="1"/>
    <col min="15619" max="15619" width="2.7109375" style="13" customWidth="1"/>
    <col min="15620" max="15620" width="68.42578125" style="13" customWidth="1"/>
    <col min="15621" max="15621" width="2.7109375" style="13" customWidth="1"/>
    <col min="15622" max="15622" width="0.85546875" style="13" customWidth="1"/>
    <col min="15623" max="15623" width="5.7109375" style="13" customWidth="1"/>
    <col min="15624" max="15624" width="2" style="13" bestFit="1" customWidth="1"/>
    <col min="15625" max="15630" width="12.5703125" style="13" customWidth="1"/>
    <col min="15631" max="15872" width="9.140625" style="13"/>
    <col min="15873" max="15873" width="2.7109375" style="13" customWidth="1"/>
    <col min="15874" max="15874" width="0.85546875" style="13" customWidth="1"/>
    <col min="15875" max="15875" width="2.7109375" style="13" customWidth="1"/>
    <col min="15876" max="15876" width="68.42578125" style="13" customWidth="1"/>
    <col min="15877" max="15877" width="2.7109375" style="13" customWidth="1"/>
    <col min="15878" max="15878" width="0.85546875" style="13" customWidth="1"/>
    <col min="15879" max="15879" width="5.7109375" style="13" customWidth="1"/>
    <col min="15880" max="15880" width="2" style="13" bestFit="1" customWidth="1"/>
    <col min="15881" max="15886" width="12.5703125" style="13" customWidth="1"/>
    <col min="15887" max="16128" width="9.140625" style="13"/>
    <col min="16129" max="16129" width="2.7109375" style="13" customWidth="1"/>
    <col min="16130" max="16130" width="0.85546875" style="13" customWidth="1"/>
    <col min="16131" max="16131" width="2.7109375" style="13" customWidth="1"/>
    <col min="16132" max="16132" width="68.42578125" style="13" customWidth="1"/>
    <col min="16133" max="16133" width="2.7109375" style="13" customWidth="1"/>
    <col min="16134" max="16134" width="0.85546875" style="13" customWidth="1"/>
    <col min="16135" max="16135" width="5.7109375" style="13" customWidth="1"/>
    <col min="16136" max="16136" width="2" style="13" bestFit="1" customWidth="1"/>
    <col min="16137" max="16142" width="12.5703125" style="13" customWidth="1"/>
    <col min="16143" max="16384" width="9.140625" style="13"/>
  </cols>
  <sheetData>
    <row r="2" spans="2:17" ht="3.95" customHeight="1" x14ac:dyDescent="0.25">
      <c r="B2" s="10"/>
      <c r="C2" s="11"/>
      <c r="D2" s="11"/>
      <c r="E2" s="11"/>
      <c r="F2" s="12"/>
    </row>
    <row r="3" spans="2:17" ht="15" customHeight="1" x14ac:dyDescent="0.25">
      <c r="B3" s="14"/>
      <c r="C3" s="15"/>
      <c r="D3" s="16"/>
      <c r="E3" s="17"/>
      <c r="F3" s="18"/>
    </row>
    <row r="4" spans="2:17" s="24" customFormat="1" ht="15" customHeight="1" thickBot="1" x14ac:dyDescent="0.3">
      <c r="B4" s="19"/>
      <c r="C4" s="20"/>
      <c r="D4" s="21" t="s">
        <v>13</v>
      </c>
      <c r="E4" s="22"/>
      <c r="F4" s="23"/>
      <c r="L4" s="13"/>
      <c r="M4" s="13"/>
      <c r="N4" s="13"/>
      <c r="O4" s="13"/>
      <c r="P4" s="13"/>
      <c r="Q4" s="13"/>
    </row>
    <row r="5" spans="2:17" ht="15" customHeight="1" x14ac:dyDescent="0.25">
      <c r="B5" s="14"/>
      <c r="C5" s="25"/>
      <c r="D5" s="26"/>
      <c r="E5" s="27"/>
      <c r="F5" s="18"/>
    </row>
    <row r="6" spans="2:17" ht="15" customHeight="1" x14ac:dyDescent="0.25">
      <c r="B6" s="14"/>
      <c r="C6" s="25"/>
      <c r="D6" s="28" t="s">
        <v>14</v>
      </c>
      <c r="E6" s="27"/>
      <c r="F6" s="18"/>
    </row>
    <row r="7" spans="2:17" ht="15" customHeight="1" x14ac:dyDescent="0.25">
      <c r="B7" s="14"/>
      <c r="C7" s="25"/>
      <c r="D7" s="28" t="s">
        <v>15</v>
      </c>
      <c r="E7" s="27"/>
      <c r="F7" s="18"/>
    </row>
    <row r="8" spans="2:17" ht="15" customHeight="1" x14ac:dyDescent="0.25">
      <c r="B8" s="14"/>
      <c r="C8" s="25"/>
      <c r="D8" s="29"/>
      <c r="E8" s="27"/>
      <c r="F8" s="18"/>
    </row>
    <row r="9" spans="2:17" ht="15" customHeight="1" x14ac:dyDescent="0.25">
      <c r="B9" s="14"/>
      <c r="C9" s="25"/>
      <c r="D9" s="28" t="s">
        <v>16</v>
      </c>
      <c r="E9" s="27"/>
      <c r="F9" s="18"/>
      <c r="J9" s="30"/>
    </row>
    <row r="10" spans="2:17" ht="15" customHeight="1" x14ac:dyDescent="0.25">
      <c r="B10" s="14"/>
      <c r="C10" s="25"/>
      <c r="D10" s="28" t="s">
        <v>17</v>
      </c>
      <c r="E10" s="27"/>
      <c r="F10" s="18"/>
    </row>
    <row r="11" spans="2:17" ht="15" customHeight="1" x14ac:dyDescent="0.25">
      <c r="B11" s="14"/>
      <c r="C11" s="25"/>
      <c r="D11" s="29" t="s">
        <v>18</v>
      </c>
      <c r="E11" s="27"/>
      <c r="F11" s="18"/>
    </row>
    <row r="12" spans="2:17" ht="15" customHeight="1" x14ac:dyDescent="0.25">
      <c r="B12" s="14"/>
      <c r="C12" s="25"/>
      <c r="D12" s="29" t="s">
        <v>19</v>
      </c>
      <c r="E12" s="27"/>
      <c r="F12" s="18"/>
    </row>
    <row r="13" spans="2:17" ht="15" customHeight="1" x14ac:dyDescent="0.25">
      <c r="B13" s="14"/>
      <c r="C13" s="25"/>
      <c r="D13" s="29" t="s">
        <v>20</v>
      </c>
      <c r="E13" s="27"/>
      <c r="F13" s="18"/>
    </row>
    <row r="14" spans="2:17" ht="15" customHeight="1" x14ac:dyDescent="0.25">
      <c r="B14" s="14"/>
      <c r="C14" s="25"/>
      <c r="D14" s="29" t="s">
        <v>21</v>
      </c>
      <c r="E14" s="27"/>
      <c r="F14" s="18"/>
    </row>
    <row r="15" spans="2:17" ht="15" customHeight="1" x14ac:dyDescent="0.25">
      <c r="B15" s="14"/>
      <c r="C15" s="25"/>
      <c r="D15" s="29"/>
      <c r="E15" s="27"/>
      <c r="F15" s="18"/>
    </row>
    <row r="16" spans="2:17" ht="15" customHeight="1" x14ac:dyDescent="0.25">
      <c r="B16" s="14"/>
      <c r="C16" s="25"/>
      <c r="D16" s="28"/>
      <c r="E16" s="27"/>
      <c r="F16" s="18"/>
    </row>
    <row r="17" spans="2:9" ht="15" customHeight="1" x14ac:dyDescent="0.25">
      <c r="B17" s="14"/>
      <c r="C17" s="25"/>
      <c r="D17" s="31"/>
      <c r="E17" s="27"/>
      <c r="F17" s="18"/>
    </row>
    <row r="18" spans="2:9" ht="15" customHeight="1" x14ac:dyDescent="0.25">
      <c r="B18" s="14"/>
      <c r="C18" s="25"/>
      <c r="D18" s="32" t="s">
        <v>22</v>
      </c>
      <c r="E18" s="27"/>
      <c r="F18" s="18"/>
    </row>
    <row r="19" spans="2:9" ht="15" customHeight="1" x14ac:dyDescent="0.25">
      <c r="B19" s="14"/>
      <c r="C19" s="25"/>
      <c r="D19" s="32" t="s">
        <v>23</v>
      </c>
      <c r="E19" s="27"/>
      <c r="F19" s="18"/>
    </row>
    <row r="20" spans="2:9" ht="15" customHeight="1" x14ac:dyDescent="0.25">
      <c r="B20" s="14"/>
      <c r="C20" s="25"/>
      <c r="D20" s="33" t="s">
        <v>24</v>
      </c>
      <c r="E20" s="27"/>
      <c r="F20" s="18"/>
    </row>
    <row r="21" spans="2:9" ht="15" customHeight="1" x14ac:dyDescent="0.25">
      <c r="B21" s="14"/>
      <c r="C21" s="25"/>
      <c r="D21" s="32" t="s">
        <v>25</v>
      </c>
      <c r="E21" s="27"/>
      <c r="F21" s="18"/>
      <c r="I21" s="13">
        <v>1</v>
      </c>
    </row>
    <row r="22" spans="2:9" ht="15" customHeight="1" thickBot="1" x14ac:dyDescent="0.3">
      <c r="B22" s="14"/>
      <c r="C22" s="25"/>
      <c r="D22" s="34"/>
      <c r="E22" s="27"/>
      <c r="F22" s="18"/>
    </row>
    <row r="23" spans="2:9" ht="15" customHeight="1" x14ac:dyDescent="0.25">
      <c r="B23" s="14"/>
      <c r="C23" s="25"/>
      <c r="D23" s="28"/>
      <c r="E23" s="27"/>
      <c r="F23" s="18"/>
    </row>
    <row r="24" spans="2:9" ht="15" customHeight="1" x14ac:dyDescent="0.25">
      <c r="B24" s="14"/>
      <c r="C24" s="25"/>
      <c r="D24" s="35" t="s">
        <v>26</v>
      </c>
      <c r="E24" s="27"/>
      <c r="F24" s="18"/>
    </row>
    <row r="25" spans="2:9" ht="15" customHeight="1" x14ac:dyDescent="0.25">
      <c r="B25" s="14"/>
      <c r="C25" s="25"/>
      <c r="D25" s="36" t="s">
        <v>27</v>
      </c>
      <c r="E25" s="27"/>
      <c r="F25" s="18"/>
    </row>
    <row r="26" spans="2:9" ht="15" customHeight="1" x14ac:dyDescent="0.25">
      <c r="B26" s="14"/>
      <c r="C26" s="25"/>
      <c r="D26" s="37" t="s">
        <v>28</v>
      </c>
      <c r="E26" s="27"/>
      <c r="F26" s="18"/>
    </row>
    <row r="27" spans="2:9" ht="15" customHeight="1" x14ac:dyDescent="0.25">
      <c r="B27" s="14"/>
      <c r="C27" s="38"/>
      <c r="D27" s="39"/>
      <c r="E27" s="40"/>
      <c r="F27" s="18"/>
    </row>
    <row r="28" spans="2:9" ht="3.95" customHeight="1" x14ac:dyDescent="0.25">
      <c r="B28" s="41"/>
      <c r="C28" s="42"/>
      <c r="D28" s="42"/>
      <c r="E28" s="42"/>
      <c r="F28" s="43"/>
    </row>
    <row r="29" spans="2:9" ht="15" customHeight="1" x14ac:dyDescent="0.25"/>
    <row r="30" spans="2:9" ht="15" customHeight="1" x14ac:dyDescent="0.25">
      <c r="I30" s="13">
        <v>1</v>
      </c>
    </row>
    <row r="31" spans="2:9" ht="15" customHeight="1" x14ac:dyDescent="0.25">
      <c r="B31" s="126" t="s">
        <v>29</v>
      </c>
      <c r="C31" s="127"/>
      <c r="D31" s="127"/>
      <c r="E31" s="127"/>
      <c r="F31" s="128"/>
    </row>
    <row r="47" spans="9:9" x14ac:dyDescent="0.25">
      <c r="I47" s="13">
        <v>1</v>
      </c>
    </row>
    <row r="48" spans="9:9" x14ac:dyDescent="0.25">
      <c r="I48" s="13">
        <v>1</v>
      </c>
    </row>
    <row r="84" spans="9:9" x14ac:dyDescent="0.25">
      <c r="I84" s="13">
        <v>1</v>
      </c>
    </row>
    <row r="114" spans="4:4" x14ac:dyDescent="0.25">
      <c r="D114" s="13">
        <v>0</v>
      </c>
    </row>
  </sheetData>
  <sheetProtection password="8131" sheet="1" objects="1" scenarios="1"/>
  <mergeCells count="1">
    <mergeCell ref="B31:F31"/>
  </mergeCells>
  <hyperlinks>
    <hyperlink ref="D26" r:id="rId1"/>
    <hyperlink ref="D20" r:id="rId2" display="Huur mij in voor een cursus op uw bedrijf!"/>
  </hyperlinks>
  <pageMargins left="0.75" right="0.75" top="1" bottom="1" header="0.5" footer="0.5"/>
  <pageSetup paperSize="9" orientation="portrait" r:id="rId3"/>
  <headerFooter alignWithMargins="0"/>
  <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59999389629810485"/>
  </sheetPr>
  <dimension ref="A1:S58"/>
  <sheetViews>
    <sheetView showZeros="0" zoomScaleNormal="100" workbookViewId="0">
      <pane ySplit="14" topLeftCell="A15" activePane="bottomLeft" state="frozen"/>
      <selection activeCell="A4" sqref="A4"/>
      <selection pane="bottomLeft"/>
    </sheetView>
  </sheetViews>
  <sheetFormatPr defaultColWidth="9.7109375" defaultRowHeight="15" x14ac:dyDescent="0.25"/>
  <cols>
    <col min="1" max="1" width="9.28515625" style="76" bestFit="1" customWidth="1"/>
    <col min="2" max="2" width="11.28515625" style="75" bestFit="1" customWidth="1"/>
    <col min="3" max="3" width="9.7109375" style="75" bestFit="1" customWidth="1"/>
    <col min="4" max="4" width="9.140625" style="71" bestFit="1" customWidth="1"/>
    <col min="5" max="5" width="15" style="70" bestFit="1" customWidth="1"/>
    <col min="6" max="6" width="11.85546875" style="70" bestFit="1" customWidth="1"/>
    <col min="7" max="7" width="2.7109375" style="72" customWidth="1"/>
    <col min="8" max="15" width="9.7109375" style="72" customWidth="1"/>
    <col min="16" max="16" width="7.7109375" style="72" customWidth="1"/>
    <col min="17" max="17" width="9.85546875" style="72" bestFit="1" customWidth="1"/>
    <col min="18" max="18" width="9.7109375" style="72"/>
    <col min="19" max="19" width="10.85546875" style="72" bestFit="1" customWidth="1"/>
    <col min="20" max="259" width="9.7109375" style="72"/>
    <col min="260" max="260" width="9.28515625" style="72" bestFit="1" customWidth="1"/>
    <col min="261" max="261" width="11.28515625" style="72" bestFit="1" customWidth="1"/>
    <col min="262" max="262" width="9.7109375" style="72"/>
    <col min="263" max="263" width="7.140625" style="72" bestFit="1" customWidth="1"/>
    <col min="264" max="264" width="15" style="72" bestFit="1" customWidth="1"/>
    <col min="265" max="265" width="10.5703125" style="72" bestFit="1" customWidth="1"/>
    <col min="266" max="270" width="9.7109375" style="72"/>
    <col min="271" max="271" width="7.7109375" style="72" customWidth="1"/>
    <col min="272" max="272" width="9.85546875" style="72" bestFit="1" customWidth="1"/>
    <col min="273" max="515" width="9.7109375" style="72"/>
    <col min="516" max="516" width="9.28515625" style="72" bestFit="1" customWidth="1"/>
    <col min="517" max="517" width="11.28515625" style="72" bestFit="1" customWidth="1"/>
    <col min="518" max="518" width="9.7109375" style="72"/>
    <col min="519" max="519" width="7.140625" style="72" bestFit="1" customWidth="1"/>
    <col min="520" max="520" width="15" style="72" bestFit="1" customWidth="1"/>
    <col min="521" max="521" width="10.5703125" style="72" bestFit="1" customWidth="1"/>
    <col min="522" max="526" width="9.7109375" style="72"/>
    <col min="527" max="527" width="7.7109375" style="72" customWidth="1"/>
    <col min="528" max="528" width="9.85546875" style="72" bestFit="1" customWidth="1"/>
    <col min="529" max="771" width="9.7109375" style="72"/>
    <col min="772" max="772" width="9.28515625" style="72" bestFit="1" customWidth="1"/>
    <col min="773" max="773" width="11.28515625" style="72" bestFit="1" customWidth="1"/>
    <col min="774" max="774" width="9.7109375" style="72"/>
    <col min="775" max="775" width="7.140625" style="72" bestFit="1" customWidth="1"/>
    <col min="776" max="776" width="15" style="72" bestFit="1" customWidth="1"/>
    <col min="777" max="777" width="10.5703125" style="72" bestFit="1" customWidth="1"/>
    <col min="778" max="782" width="9.7109375" style="72"/>
    <col min="783" max="783" width="7.7109375" style="72" customWidth="1"/>
    <col min="784" max="784" width="9.85546875" style="72" bestFit="1" customWidth="1"/>
    <col min="785" max="1027" width="9.7109375" style="72"/>
    <col min="1028" max="1028" width="9.28515625" style="72" bestFit="1" customWidth="1"/>
    <col min="1029" max="1029" width="11.28515625" style="72" bestFit="1" customWidth="1"/>
    <col min="1030" max="1030" width="9.7109375" style="72"/>
    <col min="1031" max="1031" width="7.140625" style="72" bestFit="1" customWidth="1"/>
    <col min="1032" max="1032" width="15" style="72" bestFit="1" customWidth="1"/>
    <col min="1033" max="1033" width="10.5703125" style="72" bestFit="1" customWidth="1"/>
    <col min="1034" max="1038" width="9.7109375" style="72"/>
    <col min="1039" max="1039" width="7.7109375" style="72" customWidth="1"/>
    <col min="1040" max="1040" width="9.85546875" style="72" bestFit="1" customWidth="1"/>
    <col min="1041" max="1283" width="9.7109375" style="72"/>
    <col min="1284" max="1284" width="9.28515625" style="72" bestFit="1" customWidth="1"/>
    <col min="1285" max="1285" width="11.28515625" style="72" bestFit="1" customWidth="1"/>
    <col min="1286" max="1286" width="9.7109375" style="72"/>
    <col min="1287" max="1287" width="7.140625" style="72" bestFit="1" customWidth="1"/>
    <col min="1288" max="1288" width="15" style="72" bestFit="1" customWidth="1"/>
    <col min="1289" max="1289" width="10.5703125" style="72" bestFit="1" customWidth="1"/>
    <col min="1290" max="1294" width="9.7109375" style="72"/>
    <col min="1295" max="1295" width="7.7109375" style="72" customWidth="1"/>
    <col min="1296" max="1296" width="9.85546875" style="72" bestFit="1" customWidth="1"/>
    <col min="1297" max="1539" width="9.7109375" style="72"/>
    <col min="1540" max="1540" width="9.28515625" style="72" bestFit="1" customWidth="1"/>
    <col min="1541" max="1541" width="11.28515625" style="72" bestFit="1" customWidth="1"/>
    <col min="1542" max="1542" width="9.7109375" style="72"/>
    <col min="1543" max="1543" width="7.140625" style="72" bestFit="1" customWidth="1"/>
    <col min="1544" max="1544" width="15" style="72" bestFit="1" customWidth="1"/>
    <col min="1545" max="1545" width="10.5703125" style="72" bestFit="1" customWidth="1"/>
    <col min="1546" max="1550" width="9.7109375" style="72"/>
    <col min="1551" max="1551" width="7.7109375" style="72" customWidth="1"/>
    <col min="1552" max="1552" width="9.85546875" style="72" bestFit="1" customWidth="1"/>
    <col min="1553" max="1795" width="9.7109375" style="72"/>
    <col min="1796" max="1796" width="9.28515625" style="72" bestFit="1" customWidth="1"/>
    <col min="1797" max="1797" width="11.28515625" style="72" bestFit="1" customWidth="1"/>
    <col min="1798" max="1798" width="9.7109375" style="72"/>
    <col min="1799" max="1799" width="7.140625" style="72" bestFit="1" customWidth="1"/>
    <col min="1800" max="1800" width="15" style="72" bestFit="1" customWidth="1"/>
    <col min="1801" max="1801" width="10.5703125" style="72" bestFit="1" customWidth="1"/>
    <col min="1802" max="1806" width="9.7109375" style="72"/>
    <col min="1807" max="1807" width="7.7109375" style="72" customWidth="1"/>
    <col min="1808" max="1808" width="9.85546875" style="72" bestFit="1" customWidth="1"/>
    <col min="1809" max="2051" width="9.7109375" style="72"/>
    <col min="2052" max="2052" width="9.28515625" style="72" bestFit="1" customWidth="1"/>
    <col min="2053" max="2053" width="11.28515625" style="72" bestFit="1" customWidth="1"/>
    <col min="2054" max="2054" width="9.7109375" style="72"/>
    <col min="2055" max="2055" width="7.140625" style="72" bestFit="1" customWidth="1"/>
    <col min="2056" max="2056" width="15" style="72" bestFit="1" customWidth="1"/>
    <col min="2057" max="2057" width="10.5703125" style="72" bestFit="1" customWidth="1"/>
    <col min="2058" max="2062" width="9.7109375" style="72"/>
    <col min="2063" max="2063" width="7.7109375" style="72" customWidth="1"/>
    <col min="2064" max="2064" width="9.85546875" style="72" bestFit="1" customWidth="1"/>
    <col min="2065" max="2307" width="9.7109375" style="72"/>
    <col min="2308" max="2308" width="9.28515625" style="72" bestFit="1" customWidth="1"/>
    <col min="2309" max="2309" width="11.28515625" style="72" bestFit="1" customWidth="1"/>
    <col min="2310" max="2310" width="9.7109375" style="72"/>
    <col min="2311" max="2311" width="7.140625" style="72" bestFit="1" customWidth="1"/>
    <col min="2312" max="2312" width="15" style="72" bestFit="1" customWidth="1"/>
    <col min="2313" max="2313" width="10.5703125" style="72" bestFit="1" customWidth="1"/>
    <col min="2314" max="2318" width="9.7109375" style="72"/>
    <col min="2319" max="2319" width="7.7109375" style="72" customWidth="1"/>
    <col min="2320" max="2320" width="9.85546875" style="72" bestFit="1" customWidth="1"/>
    <col min="2321" max="2563" width="9.7109375" style="72"/>
    <col min="2564" max="2564" width="9.28515625" style="72" bestFit="1" customWidth="1"/>
    <col min="2565" max="2565" width="11.28515625" style="72" bestFit="1" customWidth="1"/>
    <col min="2566" max="2566" width="9.7109375" style="72"/>
    <col min="2567" max="2567" width="7.140625" style="72" bestFit="1" customWidth="1"/>
    <col min="2568" max="2568" width="15" style="72" bestFit="1" customWidth="1"/>
    <col min="2569" max="2569" width="10.5703125" style="72" bestFit="1" customWidth="1"/>
    <col min="2570" max="2574" width="9.7109375" style="72"/>
    <col min="2575" max="2575" width="7.7109375" style="72" customWidth="1"/>
    <col min="2576" max="2576" width="9.85546875" style="72" bestFit="1" customWidth="1"/>
    <col min="2577" max="2819" width="9.7109375" style="72"/>
    <col min="2820" max="2820" width="9.28515625" style="72" bestFit="1" customWidth="1"/>
    <col min="2821" max="2821" width="11.28515625" style="72" bestFit="1" customWidth="1"/>
    <col min="2822" max="2822" width="9.7109375" style="72"/>
    <col min="2823" max="2823" width="7.140625" style="72" bestFit="1" customWidth="1"/>
    <col min="2824" max="2824" width="15" style="72" bestFit="1" customWidth="1"/>
    <col min="2825" max="2825" width="10.5703125" style="72" bestFit="1" customWidth="1"/>
    <col min="2826" max="2830" width="9.7109375" style="72"/>
    <col min="2831" max="2831" width="7.7109375" style="72" customWidth="1"/>
    <col min="2832" max="2832" width="9.85546875" style="72" bestFit="1" customWidth="1"/>
    <col min="2833" max="3075" width="9.7109375" style="72"/>
    <col min="3076" max="3076" width="9.28515625" style="72" bestFit="1" customWidth="1"/>
    <col min="3077" max="3077" width="11.28515625" style="72" bestFit="1" customWidth="1"/>
    <col min="3078" max="3078" width="9.7109375" style="72"/>
    <col min="3079" max="3079" width="7.140625" style="72" bestFit="1" customWidth="1"/>
    <col min="3080" max="3080" width="15" style="72" bestFit="1" customWidth="1"/>
    <col min="3081" max="3081" width="10.5703125" style="72" bestFit="1" customWidth="1"/>
    <col min="3082" max="3086" width="9.7109375" style="72"/>
    <col min="3087" max="3087" width="7.7109375" style="72" customWidth="1"/>
    <col min="3088" max="3088" width="9.85546875" style="72" bestFit="1" customWidth="1"/>
    <col min="3089" max="3331" width="9.7109375" style="72"/>
    <col min="3332" max="3332" width="9.28515625" style="72" bestFit="1" customWidth="1"/>
    <col min="3333" max="3333" width="11.28515625" style="72" bestFit="1" customWidth="1"/>
    <col min="3334" max="3334" width="9.7109375" style="72"/>
    <col min="3335" max="3335" width="7.140625" style="72" bestFit="1" customWidth="1"/>
    <col min="3336" max="3336" width="15" style="72" bestFit="1" customWidth="1"/>
    <col min="3337" max="3337" width="10.5703125" style="72" bestFit="1" customWidth="1"/>
    <col min="3338" max="3342" width="9.7109375" style="72"/>
    <col min="3343" max="3343" width="7.7109375" style="72" customWidth="1"/>
    <col min="3344" max="3344" width="9.85546875" style="72" bestFit="1" customWidth="1"/>
    <col min="3345" max="3587" width="9.7109375" style="72"/>
    <col min="3588" max="3588" width="9.28515625" style="72" bestFit="1" customWidth="1"/>
    <col min="3589" max="3589" width="11.28515625" style="72" bestFit="1" customWidth="1"/>
    <col min="3590" max="3590" width="9.7109375" style="72"/>
    <col min="3591" max="3591" width="7.140625" style="72" bestFit="1" customWidth="1"/>
    <col min="3592" max="3592" width="15" style="72" bestFit="1" customWidth="1"/>
    <col min="3593" max="3593" width="10.5703125" style="72" bestFit="1" customWidth="1"/>
    <col min="3594" max="3598" width="9.7109375" style="72"/>
    <col min="3599" max="3599" width="7.7109375" style="72" customWidth="1"/>
    <col min="3600" max="3600" width="9.85546875" style="72" bestFit="1" customWidth="1"/>
    <col min="3601" max="3843" width="9.7109375" style="72"/>
    <col min="3844" max="3844" width="9.28515625" style="72" bestFit="1" customWidth="1"/>
    <col min="3845" max="3845" width="11.28515625" style="72" bestFit="1" customWidth="1"/>
    <col min="3846" max="3846" width="9.7109375" style="72"/>
    <col min="3847" max="3847" width="7.140625" style="72" bestFit="1" customWidth="1"/>
    <col min="3848" max="3848" width="15" style="72" bestFit="1" customWidth="1"/>
    <col min="3849" max="3849" width="10.5703125" style="72" bestFit="1" customWidth="1"/>
    <col min="3850" max="3854" width="9.7109375" style="72"/>
    <col min="3855" max="3855" width="7.7109375" style="72" customWidth="1"/>
    <col min="3856" max="3856" width="9.85546875" style="72" bestFit="1" customWidth="1"/>
    <col min="3857" max="4099" width="9.7109375" style="72"/>
    <col min="4100" max="4100" width="9.28515625" style="72" bestFit="1" customWidth="1"/>
    <col min="4101" max="4101" width="11.28515625" style="72" bestFit="1" customWidth="1"/>
    <col min="4102" max="4102" width="9.7109375" style="72"/>
    <col min="4103" max="4103" width="7.140625" style="72" bestFit="1" customWidth="1"/>
    <col min="4104" max="4104" width="15" style="72" bestFit="1" customWidth="1"/>
    <col min="4105" max="4105" width="10.5703125" style="72" bestFit="1" customWidth="1"/>
    <col min="4106" max="4110" width="9.7109375" style="72"/>
    <col min="4111" max="4111" width="7.7109375" style="72" customWidth="1"/>
    <col min="4112" max="4112" width="9.85546875" style="72" bestFit="1" customWidth="1"/>
    <col min="4113" max="4355" width="9.7109375" style="72"/>
    <col min="4356" max="4356" width="9.28515625" style="72" bestFit="1" customWidth="1"/>
    <col min="4357" max="4357" width="11.28515625" style="72" bestFit="1" customWidth="1"/>
    <col min="4358" max="4358" width="9.7109375" style="72"/>
    <col min="4359" max="4359" width="7.140625" style="72" bestFit="1" customWidth="1"/>
    <col min="4360" max="4360" width="15" style="72" bestFit="1" customWidth="1"/>
    <col min="4361" max="4361" width="10.5703125" style="72" bestFit="1" customWidth="1"/>
    <col min="4362" max="4366" width="9.7109375" style="72"/>
    <col min="4367" max="4367" width="7.7109375" style="72" customWidth="1"/>
    <col min="4368" max="4368" width="9.85546875" style="72" bestFit="1" customWidth="1"/>
    <col min="4369" max="4611" width="9.7109375" style="72"/>
    <col min="4612" max="4612" width="9.28515625" style="72" bestFit="1" customWidth="1"/>
    <col min="4613" max="4613" width="11.28515625" style="72" bestFit="1" customWidth="1"/>
    <col min="4614" max="4614" width="9.7109375" style="72"/>
    <col min="4615" max="4615" width="7.140625" style="72" bestFit="1" customWidth="1"/>
    <col min="4616" max="4616" width="15" style="72" bestFit="1" customWidth="1"/>
    <col min="4617" max="4617" width="10.5703125" style="72" bestFit="1" customWidth="1"/>
    <col min="4618" max="4622" width="9.7109375" style="72"/>
    <col min="4623" max="4623" width="7.7109375" style="72" customWidth="1"/>
    <col min="4624" max="4624" width="9.85546875" style="72" bestFit="1" customWidth="1"/>
    <col min="4625" max="4867" width="9.7109375" style="72"/>
    <col min="4868" max="4868" width="9.28515625" style="72" bestFit="1" customWidth="1"/>
    <col min="4869" max="4869" width="11.28515625" style="72" bestFit="1" customWidth="1"/>
    <col min="4870" max="4870" width="9.7109375" style="72"/>
    <col min="4871" max="4871" width="7.140625" style="72" bestFit="1" customWidth="1"/>
    <col min="4872" max="4872" width="15" style="72" bestFit="1" customWidth="1"/>
    <col min="4873" max="4873" width="10.5703125" style="72" bestFit="1" customWidth="1"/>
    <col min="4874" max="4878" width="9.7109375" style="72"/>
    <col min="4879" max="4879" width="7.7109375" style="72" customWidth="1"/>
    <col min="4880" max="4880" width="9.85546875" style="72" bestFit="1" customWidth="1"/>
    <col min="4881" max="5123" width="9.7109375" style="72"/>
    <col min="5124" max="5124" width="9.28515625" style="72" bestFit="1" customWidth="1"/>
    <col min="5125" max="5125" width="11.28515625" style="72" bestFit="1" customWidth="1"/>
    <col min="5126" max="5126" width="9.7109375" style="72"/>
    <col min="5127" max="5127" width="7.140625" style="72" bestFit="1" customWidth="1"/>
    <col min="5128" max="5128" width="15" style="72" bestFit="1" customWidth="1"/>
    <col min="5129" max="5129" width="10.5703125" style="72" bestFit="1" customWidth="1"/>
    <col min="5130" max="5134" width="9.7109375" style="72"/>
    <col min="5135" max="5135" width="7.7109375" style="72" customWidth="1"/>
    <col min="5136" max="5136" width="9.85546875" style="72" bestFit="1" customWidth="1"/>
    <col min="5137" max="5379" width="9.7109375" style="72"/>
    <col min="5380" max="5380" width="9.28515625" style="72" bestFit="1" customWidth="1"/>
    <col min="5381" max="5381" width="11.28515625" style="72" bestFit="1" customWidth="1"/>
    <col min="5382" max="5382" width="9.7109375" style="72"/>
    <col min="5383" max="5383" width="7.140625" style="72" bestFit="1" customWidth="1"/>
    <col min="5384" max="5384" width="15" style="72" bestFit="1" customWidth="1"/>
    <col min="5385" max="5385" width="10.5703125" style="72" bestFit="1" customWidth="1"/>
    <col min="5386" max="5390" width="9.7109375" style="72"/>
    <col min="5391" max="5391" width="7.7109375" style="72" customWidth="1"/>
    <col min="5392" max="5392" width="9.85546875" style="72" bestFit="1" customWidth="1"/>
    <col min="5393" max="5635" width="9.7109375" style="72"/>
    <col min="5636" max="5636" width="9.28515625" style="72" bestFit="1" customWidth="1"/>
    <col min="5637" max="5637" width="11.28515625" style="72" bestFit="1" customWidth="1"/>
    <col min="5638" max="5638" width="9.7109375" style="72"/>
    <col min="5639" max="5639" width="7.140625" style="72" bestFit="1" customWidth="1"/>
    <col min="5640" max="5640" width="15" style="72" bestFit="1" customWidth="1"/>
    <col min="5641" max="5641" width="10.5703125" style="72" bestFit="1" customWidth="1"/>
    <col min="5642" max="5646" width="9.7109375" style="72"/>
    <col min="5647" max="5647" width="7.7109375" style="72" customWidth="1"/>
    <col min="5648" max="5648" width="9.85546875" style="72" bestFit="1" customWidth="1"/>
    <col min="5649" max="5891" width="9.7109375" style="72"/>
    <col min="5892" max="5892" width="9.28515625" style="72" bestFit="1" customWidth="1"/>
    <col min="5893" max="5893" width="11.28515625" style="72" bestFit="1" customWidth="1"/>
    <col min="5894" max="5894" width="9.7109375" style="72"/>
    <col min="5895" max="5895" width="7.140625" style="72" bestFit="1" customWidth="1"/>
    <col min="5896" max="5896" width="15" style="72" bestFit="1" customWidth="1"/>
    <col min="5897" max="5897" width="10.5703125" style="72" bestFit="1" customWidth="1"/>
    <col min="5898" max="5902" width="9.7109375" style="72"/>
    <col min="5903" max="5903" width="7.7109375" style="72" customWidth="1"/>
    <col min="5904" max="5904" width="9.85546875" style="72" bestFit="1" customWidth="1"/>
    <col min="5905" max="6147" width="9.7109375" style="72"/>
    <col min="6148" max="6148" width="9.28515625" style="72" bestFit="1" customWidth="1"/>
    <col min="6149" max="6149" width="11.28515625" style="72" bestFit="1" customWidth="1"/>
    <col min="6150" max="6150" width="9.7109375" style="72"/>
    <col min="6151" max="6151" width="7.140625" style="72" bestFit="1" customWidth="1"/>
    <col min="6152" max="6152" width="15" style="72" bestFit="1" customWidth="1"/>
    <col min="6153" max="6153" width="10.5703125" style="72" bestFit="1" customWidth="1"/>
    <col min="6154" max="6158" width="9.7109375" style="72"/>
    <col min="6159" max="6159" width="7.7109375" style="72" customWidth="1"/>
    <col min="6160" max="6160" width="9.85546875" style="72" bestFit="1" customWidth="1"/>
    <col min="6161" max="6403" width="9.7109375" style="72"/>
    <col min="6404" max="6404" width="9.28515625" style="72" bestFit="1" customWidth="1"/>
    <col min="6405" max="6405" width="11.28515625" style="72" bestFit="1" customWidth="1"/>
    <col min="6406" max="6406" width="9.7109375" style="72"/>
    <col min="6407" max="6407" width="7.140625" style="72" bestFit="1" customWidth="1"/>
    <col min="6408" max="6408" width="15" style="72" bestFit="1" customWidth="1"/>
    <col min="6409" max="6409" width="10.5703125" style="72" bestFit="1" customWidth="1"/>
    <col min="6410" max="6414" width="9.7109375" style="72"/>
    <col min="6415" max="6415" width="7.7109375" style="72" customWidth="1"/>
    <col min="6416" max="6416" width="9.85546875" style="72" bestFit="1" customWidth="1"/>
    <col min="6417" max="6659" width="9.7109375" style="72"/>
    <col min="6660" max="6660" width="9.28515625" style="72" bestFit="1" customWidth="1"/>
    <col min="6661" max="6661" width="11.28515625" style="72" bestFit="1" customWidth="1"/>
    <col min="6662" max="6662" width="9.7109375" style="72"/>
    <col min="6663" max="6663" width="7.140625" style="72" bestFit="1" customWidth="1"/>
    <col min="6664" max="6664" width="15" style="72" bestFit="1" customWidth="1"/>
    <col min="6665" max="6665" width="10.5703125" style="72" bestFit="1" customWidth="1"/>
    <col min="6666" max="6670" width="9.7109375" style="72"/>
    <col min="6671" max="6671" width="7.7109375" style="72" customWidth="1"/>
    <col min="6672" max="6672" width="9.85546875" style="72" bestFit="1" customWidth="1"/>
    <col min="6673" max="6915" width="9.7109375" style="72"/>
    <col min="6916" max="6916" width="9.28515625" style="72" bestFit="1" customWidth="1"/>
    <col min="6917" max="6917" width="11.28515625" style="72" bestFit="1" customWidth="1"/>
    <col min="6918" max="6918" width="9.7109375" style="72"/>
    <col min="6919" max="6919" width="7.140625" style="72" bestFit="1" customWidth="1"/>
    <col min="6920" max="6920" width="15" style="72" bestFit="1" customWidth="1"/>
    <col min="6921" max="6921" width="10.5703125" style="72" bestFit="1" customWidth="1"/>
    <col min="6922" max="6926" width="9.7109375" style="72"/>
    <col min="6927" max="6927" width="7.7109375" style="72" customWidth="1"/>
    <col min="6928" max="6928" width="9.85546875" style="72" bestFit="1" customWidth="1"/>
    <col min="6929" max="7171" width="9.7109375" style="72"/>
    <col min="7172" max="7172" width="9.28515625" style="72" bestFit="1" customWidth="1"/>
    <col min="7173" max="7173" width="11.28515625" style="72" bestFit="1" customWidth="1"/>
    <col min="7174" max="7174" width="9.7109375" style="72"/>
    <col min="7175" max="7175" width="7.140625" style="72" bestFit="1" customWidth="1"/>
    <col min="7176" max="7176" width="15" style="72" bestFit="1" customWidth="1"/>
    <col min="7177" max="7177" width="10.5703125" style="72" bestFit="1" customWidth="1"/>
    <col min="7178" max="7182" width="9.7109375" style="72"/>
    <col min="7183" max="7183" width="7.7109375" style="72" customWidth="1"/>
    <col min="7184" max="7184" width="9.85546875" style="72" bestFit="1" customWidth="1"/>
    <col min="7185" max="7427" width="9.7109375" style="72"/>
    <col min="7428" max="7428" width="9.28515625" style="72" bestFit="1" customWidth="1"/>
    <col min="7429" max="7429" width="11.28515625" style="72" bestFit="1" customWidth="1"/>
    <col min="7430" max="7430" width="9.7109375" style="72"/>
    <col min="7431" max="7431" width="7.140625" style="72" bestFit="1" customWidth="1"/>
    <col min="7432" max="7432" width="15" style="72" bestFit="1" customWidth="1"/>
    <col min="7433" max="7433" width="10.5703125" style="72" bestFit="1" customWidth="1"/>
    <col min="7434" max="7438" width="9.7109375" style="72"/>
    <col min="7439" max="7439" width="7.7109375" style="72" customWidth="1"/>
    <col min="7440" max="7440" width="9.85546875" style="72" bestFit="1" customWidth="1"/>
    <col min="7441" max="7683" width="9.7109375" style="72"/>
    <col min="7684" max="7684" width="9.28515625" style="72" bestFit="1" customWidth="1"/>
    <col min="7685" max="7685" width="11.28515625" style="72" bestFit="1" customWidth="1"/>
    <col min="7686" max="7686" width="9.7109375" style="72"/>
    <col min="7687" max="7687" width="7.140625" style="72" bestFit="1" customWidth="1"/>
    <col min="7688" max="7688" width="15" style="72" bestFit="1" customWidth="1"/>
    <col min="7689" max="7689" width="10.5703125" style="72" bestFit="1" customWidth="1"/>
    <col min="7690" max="7694" width="9.7109375" style="72"/>
    <col min="7695" max="7695" width="7.7109375" style="72" customWidth="1"/>
    <col min="7696" max="7696" width="9.85546875" style="72" bestFit="1" customWidth="1"/>
    <col min="7697" max="7939" width="9.7109375" style="72"/>
    <col min="7940" max="7940" width="9.28515625" style="72" bestFit="1" customWidth="1"/>
    <col min="7941" max="7941" width="11.28515625" style="72" bestFit="1" customWidth="1"/>
    <col min="7942" max="7942" width="9.7109375" style="72"/>
    <col min="7943" max="7943" width="7.140625" style="72" bestFit="1" customWidth="1"/>
    <col min="7944" max="7944" width="15" style="72" bestFit="1" customWidth="1"/>
    <col min="7945" max="7945" width="10.5703125" style="72" bestFit="1" customWidth="1"/>
    <col min="7946" max="7950" width="9.7109375" style="72"/>
    <col min="7951" max="7951" width="7.7109375" style="72" customWidth="1"/>
    <col min="7952" max="7952" width="9.85546875" style="72" bestFit="1" customWidth="1"/>
    <col min="7953" max="8195" width="9.7109375" style="72"/>
    <col min="8196" max="8196" width="9.28515625" style="72" bestFit="1" customWidth="1"/>
    <col min="8197" max="8197" width="11.28515625" style="72" bestFit="1" customWidth="1"/>
    <col min="8198" max="8198" width="9.7109375" style="72"/>
    <col min="8199" max="8199" width="7.140625" style="72" bestFit="1" customWidth="1"/>
    <col min="8200" max="8200" width="15" style="72" bestFit="1" customWidth="1"/>
    <col min="8201" max="8201" width="10.5703125" style="72" bestFit="1" customWidth="1"/>
    <col min="8202" max="8206" width="9.7109375" style="72"/>
    <col min="8207" max="8207" width="7.7109375" style="72" customWidth="1"/>
    <col min="8208" max="8208" width="9.85546875" style="72" bestFit="1" customWidth="1"/>
    <col min="8209" max="8451" width="9.7109375" style="72"/>
    <col min="8452" max="8452" width="9.28515625" style="72" bestFit="1" customWidth="1"/>
    <col min="8453" max="8453" width="11.28515625" style="72" bestFit="1" customWidth="1"/>
    <col min="8454" max="8454" width="9.7109375" style="72"/>
    <col min="8455" max="8455" width="7.140625" style="72" bestFit="1" customWidth="1"/>
    <col min="8456" max="8456" width="15" style="72" bestFit="1" customWidth="1"/>
    <col min="8457" max="8457" width="10.5703125" style="72" bestFit="1" customWidth="1"/>
    <col min="8458" max="8462" width="9.7109375" style="72"/>
    <col min="8463" max="8463" width="7.7109375" style="72" customWidth="1"/>
    <col min="8464" max="8464" width="9.85546875" style="72" bestFit="1" customWidth="1"/>
    <col min="8465" max="8707" width="9.7109375" style="72"/>
    <col min="8708" max="8708" width="9.28515625" style="72" bestFit="1" customWidth="1"/>
    <col min="8709" max="8709" width="11.28515625" style="72" bestFit="1" customWidth="1"/>
    <col min="8710" max="8710" width="9.7109375" style="72"/>
    <col min="8711" max="8711" width="7.140625" style="72" bestFit="1" customWidth="1"/>
    <col min="8712" max="8712" width="15" style="72" bestFit="1" customWidth="1"/>
    <col min="8713" max="8713" width="10.5703125" style="72" bestFit="1" customWidth="1"/>
    <col min="8714" max="8718" width="9.7109375" style="72"/>
    <col min="8719" max="8719" width="7.7109375" style="72" customWidth="1"/>
    <col min="8720" max="8720" width="9.85546875" style="72" bestFit="1" customWidth="1"/>
    <col min="8721" max="8963" width="9.7109375" style="72"/>
    <col min="8964" max="8964" width="9.28515625" style="72" bestFit="1" customWidth="1"/>
    <col min="8965" max="8965" width="11.28515625" style="72" bestFit="1" customWidth="1"/>
    <col min="8966" max="8966" width="9.7109375" style="72"/>
    <col min="8967" max="8967" width="7.140625" style="72" bestFit="1" customWidth="1"/>
    <col min="8968" max="8968" width="15" style="72" bestFit="1" customWidth="1"/>
    <col min="8969" max="8969" width="10.5703125" style="72" bestFit="1" customWidth="1"/>
    <col min="8970" max="8974" width="9.7109375" style="72"/>
    <col min="8975" max="8975" width="7.7109375" style="72" customWidth="1"/>
    <col min="8976" max="8976" width="9.85546875" style="72" bestFit="1" customWidth="1"/>
    <col min="8977" max="9219" width="9.7109375" style="72"/>
    <col min="9220" max="9220" width="9.28515625" style="72" bestFit="1" customWidth="1"/>
    <col min="9221" max="9221" width="11.28515625" style="72" bestFit="1" customWidth="1"/>
    <col min="9222" max="9222" width="9.7109375" style="72"/>
    <col min="9223" max="9223" width="7.140625" style="72" bestFit="1" customWidth="1"/>
    <col min="9224" max="9224" width="15" style="72" bestFit="1" customWidth="1"/>
    <col min="9225" max="9225" width="10.5703125" style="72" bestFit="1" customWidth="1"/>
    <col min="9226" max="9230" width="9.7109375" style="72"/>
    <col min="9231" max="9231" width="7.7109375" style="72" customWidth="1"/>
    <col min="9232" max="9232" width="9.85546875" style="72" bestFit="1" customWidth="1"/>
    <col min="9233" max="9475" width="9.7109375" style="72"/>
    <col min="9476" max="9476" width="9.28515625" style="72" bestFit="1" customWidth="1"/>
    <col min="9477" max="9477" width="11.28515625" style="72" bestFit="1" customWidth="1"/>
    <col min="9478" max="9478" width="9.7109375" style="72"/>
    <col min="9479" max="9479" width="7.140625" style="72" bestFit="1" customWidth="1"/>
    <col min="9480" max="9480" width="15" style="72" bestFit="1" customWidth="1"/>
    <col min="9481" max="9481" width="10.5703125" style="72" bestFit="1" customWidth="1"/>
    <col min="9482" max="9486" width="9.7109375" style="72"/>
    <col min="9487" max="9487" width="7.7109375" style="72" customWidth="1"/>
    <col min="9488" max="9488" width="9.85546875" style="72" bestFit="1" customWidth="1"/>
    <col min="9489" max="9731" width="9.7109375" style="72"/>
    <col min="9732" max="9732" width="9.28515625" style="72" bestFit="1" customWidth="1"/>
    <col min="9733" max="9733" width="11.28515625" style="72" bestFit="1" customWidth="1"/>
    <col min="9734" max="9734" width="9.7109375" style="72"/>
    <col min="9735" max="9735" width="7.140625" style="72" bestFit="1" customWidth="1"/>
    <col min="9736" max="9736" width="15" style="72" bestFit="1" customWidth="1"/>
    <col min="9737" max="9737" width="10.5703125" style="72" bestFit="1" customWidth="1"/>
    <col min="9738" max="9742" width="9.7109375" style="72"/>
    <col min="9743" max="9743" width="7.7109375" style="72" customWidth="1"/>
    <col min="9744" max="9744" width="9.85546875" style="72" bestFit="1" customWidth="1"/>
    <col min="9745" max="9987" width="9.7109375" style="72"/>
    <col min="9988" max="9988" width="9.28515625" style="72" bestFit="1" customWidth="1"/>
    <col min="9989" max="9989" width="11.28515625" style="72" bestFit="1" customWidth="1"/>
    <col min="9990" max="9990" width="9.7109375" style="72"/>
    <col min="9991" max="9991" width="7.140625" style="72" bestFit="1" customWidth="1"/>
    <col min="9992" max="9992" width="15" style="72" bestFit="1" customWidth="1"/>
    <col min="9993" max="9993" width="10.5703125" style="72" bestFit="1" customWidth="1"/>
    <col min="9994" max="9998" width="9.7109375" style="72"/>
    <col min="9999" max="9999" width="7.7109375" style="72" customWidth="1"/>
    <col min="10000" max="10000" width="9.85546875" style="72" bestFit="1" customWidth="1"/>
    <col min="10001" max="10243" width="9.7109375" style="72"/>
    <col min="10244" max="10244" width="9.28515625" style="72" bestFit="1" customWidth="1"/>
    <col min="10245" max="10245" width="11.28515625" style="72" bestFit="1" customWidth="1"/>
    <col min="10246" max="10246" width="9.7109375" style="72"/>
    <col min="10247" max="10247" width="7.140625" style="72" bestFit="1" customWidth="1"/>
    <col min="10248" max="10248" width="15" style="72" bestFit="1" customWidth="1"/>
    <col min="10249" max="10249" width="10.5703125" style="72" bestFit="1" customWidth="1"/>
    <col min="10250" max="10254" width="9.7109375" style="72"/>
    <col min="10255" max="10255" width="7.7109375" style="72" customWidth="1"/>
    <col min="10256" max="10256" width="9.85546875" style="72" bestFit="1" customWidth="1"/>
    <col min="10257" max="10499" width="9.7109375" style="72"/>
    <col min="10500" max="10500" width="9.28515625" style="72" bestFit="1" customWidth="1"/>
    <col min="10501" max="10501" width="11.28515625" style="72" bestFit="1" customWidth="1"/>
    <col min="10502" max="10502" width="9.7109375" style="72"/>
    <col min="10503" max="10503" width="7.140625" style="72" bestFit="1" customWidth="1"/>
    <col min="10504" max="10504" width="15" style="72" bestFit="1" customWidth="1"/>
    <col min="10505" max="10505" width="10.5703125" style="72" bestFit="1" customWidth="1"/>
    <col min="10506" max="10510" width="9.7109375" style="72"/>
    <col min="10511" max="10511" width="7.7109375" style="72" customWidth="1"/>
    <col min="10512" max="10512" width="9.85546875" style="72" bestFit="1" customWidth="1"/>
    <col min="10513" max="10755" width="9.7109375" style="72"/>
    <col min="10756" max="10756" width="9.28515625" style="72" bestFit="1" customWidth="1"/>
    <col min="10757" max="10757" width="11.28515625" style="72" bestFit="1" customWidth="1"/>
    <col min="10758" max="10758" width="9.7109375" style="72"/>
    <col min="10759" max="10759" width="7.140625" style="72" bestFit="1" customWidth="1"/>
    <col min="10760" max="10760" width="15" style="72" bestFit="1" customWidth="1"/>
    <col min="10761" max="10761" width="10.5703125" style="72" bestFit="1" customWidth="1"/>
    <col min="10762" max="10766" width="9.7109375" style="72"/>
    <col min="10767" max="10767" width="7.7109375" style="72" customWidth="1"/>
    <col min="10768" max="10768" width="9.85546875" style="72" bestFit="1" customWidth="1"/>
    <col min="10769" max="11011" width="9.7109375" style="72"/>
    <col min="11012" max="11012" width="9.28515625" style="72" bestFit="1" customWidth="1"/>
    <col min="11013" max="11013" width="11.28515625" style="72" bestFit="1" customWidth="1"/>
    <col min="11014" max="11014" width="9.7109375" style="72"/>
    <col min="11015" max="11015" width="7.140625" style="72" bestFit="1" customWidth="1"/>
    <col min="11016" max="11016" width="15" style="72" bestFit="1" customWidth="1"/>
    <col min="11017" max="11017" width="10.5703125" style="72" bestFit="1" customWidth="1"/>
    <col min="11018" max="11022" width="9.7109375" style="72"/>
    <col min="11023" max="11023" width="7.7109375" style="72" customWidth="1"/>
    <col min="11024" max="11024" width="9.85546875" style="72" bestFit="1" customWidth="1"/>
    <col min="11025" max="11267" width="9.7109375" style="72"/>
    <col min="11268" max="11268" width="9.28515625" style="72" bestFit="1" customWidth="1"/>
    <col min="11269" max="11269" width="11.28515625" style="72" bestFit="1" customWidth="1"/>
    <col min="11270" max="11270" width="9.7109375" style="72"/>
    <col min="11271" max="11271" width="7.140625" style="72" bestFit="1" customWidth="1"/>
    <col min="11272" max="11272" width="15" style="72" bestFit="1" customWidth="1"/>
    <col min="11273" max="11273" width="10.5703125" style="72" bestFit="1" customWidth="1"/>
    <col min="11274" max="11278" width="9.7109375" style="72"/>
    <col min="11279" max="11279" width="7.7109375" style="72" customWidth="1"/>
    <col min="11280" max="11280" width="9.85546875" style="72" bestFit="1" customWidth="1"/>
    <col min="11281" max="11523" width="9.7109375" style="72"/>
    <col min="11524" max="11524" width="9.28515625" style="72" bestFit="1" customWidth="1"/>
    <col min="11525" max="11525" width="11.28515625" style="72" bestFit="1" customWidth="1"/>
    <col min="11526" max="11526" width="9.7109375" style="72"/>
    <col min="11527" max="11527" width="7.140625" style="72" bestFit="1" customWidth="1"/>
    <col min="11528" max="11528" width="15" style="72" bestFit="1" customWidth="1"/>
    <col min="11529" max="11529" width="10.5703125" style="72" bestFit="1" customWidth="1"/>
    <col min="11530" max="11534" width="9.7109375" style="72"/>
    <col min="11535" max="11535" width="7.7109375" style="72" customWidth="1"/>
    <col min="11536" max="11536" width="9.85546875" style="72" bestFit="1" customWidth="1"/>
    <col min="11537" max="11779" width="9.7109375" style="72"/>
    <col min="11780" max="11780" width="9.28515625" style="72" bestFit="1" customWidth="1"/>
    <col min="11781" max="11781" width="11.28515625" style="72" bestFit="1" customWidth="1"/>
    <col min="11782" max="11782" width="9.7109375" style="72"/>
    <col min="11783" max="11783" width="7.140625" style="72" bestFit="1" customWidth="1"/>
    <col min="11784" max="11784" width="15" style="72" bestFit="1" customWidth="1"/>
    <col min="11785" max="11785" width="10.5703125" style="72" bestFit="1" customWidth="1"/>
    <col min="11786" max="11790" width="9.7109375" style="72"/>
    <col min="11791" max="11791" width="7.7109375" style="72" customWidth="1"/>
    <col min="11792" max="11792" width="9.85546875" style="72" bestFit="1" customWidth="1"/>
    <col min="11793" max="12035" width="9.7109375" style="72"/>
    <col min="12036" max="12036" width="9.28515625" style="72" bestFit="1" customWidth="1"/>
    <col min="12037" max="12037" width="11.28515625" style="72" bestFit="1" customWidth="1"/>
    <col min="12038" max="12038" width="9.7109375" style="72"/>
    <col min="12039" max="12039" width="7.140625" style="72" bestFit="1" customWidth="1"/>
    <col min="12040" max="12040" width="15" style="72" bestFit="1" customWidth="1"/>
    <col min="12041" max="12041" width="10.5703125" style="72" bestFit="1" customWidth="1"/>
    <col min="12042" max="12046" width="9.7109375" style="72"/>
    <col min="12047" max="12047" width="7.7109375" style="72" customWidth="1"/>
    <col min="12048" max="12048" width="9.85546875" style="72" bestFit="1" customWidth="1"/>
    <col min="12049" max="12291" width="9.7109375" style="72"/>
    <col min="12292" max="12292" width="9.28515625" style="72" bestFit="1" customWidth="1"/>
    <col min="12293" max="12293" width="11.28515625" style="72" bestFit="1" customWidth="1"/>
    <col min="12294" max="12294" width="9.7109375" style="72"/>
    <col min="12295" max="12295" width="7.140625" style="72" bestFit="1" customWidth="1"/>
    <col min="12296" max="12296" width="15" style="72" bestFit="1" customWidth="1"/>
    <col min="12297" max="12297" width="10.5703125" style="72" bestFit="1" customWidth="1"/>
    <col min="12298" max="12302" width="9.7109375" style="72"/>
    <col min="12303" max="12303" width="7.7109375" style="72" customWidth="1"/>
    <col min="12304" max="12304" width="9.85546875" style="72" bestFit="1" customWidth="1"/>
    <col min="12305" max="12547" width="9.7109375" style="72"/>
    <col min="12548" max="12548" width="9.28515625" style="72" bestFit="1" customWidth="1"/>
    <col min="12549" max="12549" width="11.28515625" style="72" bestFit="1" customWidth="1"/>
    <col min="12550" max="12550" width="9.7109375" style="72"/>
    <col min="12551" max="12551" width="7.140625" style="72" bestFit="1" customWidth="1"/>
    <col min="12552" max="12552" width="15" style="72" bestFit="1" customWidth="1"/>
    <col min="12553" max="12553" width="10.5703125" style="72" bestFit="1" customWidth="1"/>
    <col min="12554" max="12558" width="9.7109375" style="72"/>
    <col min="12559" max="12559" width="7.7109375" style="72" customWidth="1"/>
    <col min="12560" max="12560" width="9.85546875" style="72" bestFit="1" customWidth="1"/>
    <col min="12561" max="12803" width="9.7109375" style="72"/>
    <col min="12804" max="12804" width="9.28515625" style="72" bestFit="1" customWidth="1"/>
    <col min="12805" max="12805" width="11.28515625" style="72" bestFit="1" customWidth="1"/>
    <col min="12806" max="12806" width="9.7109375" style="72"/>
    <col min="12807" max="12807" width="7.140625" style="72" bestFit="1" customWidth="1"/>
    <col min="12808" max="12808" width="15" style="72" bestFit="1" customWidth="1"/>
    <col min="12809" max="12809" width="10.5703125" style="72" bestFit="1" customWidth="1"/>
    <col min="12810" max="12814" width="9.7109375" style="72"/>
    <col min="12815" max="12815" width="7.7109375" style="72" customWidth="1"/>
    <col min="12816" max="12816" width="9.85546875" style="72" bestFit="1" customWidth="1"/>
    <col min="12817" max="13059" width="9.7109375" style="72"/>
    <col min="13060" max="13060" width="9.28515625" style="72" bestFit="1" customWidth="1"/>
    <col min="13061" max="13061" width="11.28515625" style="72" bestFit="1" customWidth="1"/>
    <col min="13062" max="13062" width="9.7109375" style="72"/>
    <col min="13063" max="13063" width="7.140625" style="72" bestFit="1" customWidth="1"/>
    <col min="13064" max="13064" width="15" style="72" bestFit="1" customWidth="1"/>
    <col min="13065" max="13065" width="10.5703125" style="72" bestFit="1" customWidth="1"/>
    <col min="13066" max="13070" width="9.7109375" style="72"/>
    <col min="13071" max="13071" width="7.7109375" style="72" customWidth="1"/>
    <col min="13072" max="13072" width="9.85546875" style="72" bestFit="1" customWidth="1"/>
    <col min="13073" max="13315" width="9.7109375" style="72"/>
    <col min="13316" max="13316" width="9.28515625" style="72" bestFit="1" customWidth="1"/>
    <col min="13317" max="13317" width="11.28515625" style="72" bestFit="1" customWidth="1"/>
    <col min="13318" max="13318" width="9.7109375" style="72"/>
    <col min="13319" max="13319" width="7.140625" style="72" bestFit="1" customWidth="1"/>
    <col min="13320" max="13320" width="15" style="72" bestFit="1" customWidth="1"/>
    <col min="13321" max="13321" width="10.5703125" style="72" bestFit="1" customWidth="1"/>
    <col min="13322" max="13326" width="9.7109375" style="72"/>
    <col min="13327" max="13327" width="7.7109375" style="72" customWidth="1"/>
    <col min="13328" max="13328" width="9.85546875" style="72" bestFit="1" customWidth="1"/>
    <col min="13329" max="13571" width="9.7109375" style="72"/>
    <col min="13572" max="13572" width="9.28515625" style="72" bestFit="1" customWidth="1"/>
    <col min="13573" max="13573" width="11.28515625" style="72" bestFit="1" customWidth="1"/>
    <col min="13574" max="13574" width="9.7109375" style="72"/>
    <col min="13575" max="13575" width="7.140625" style="72" bestFit="1" customWidth="1"/>
    <col min="13576" max="13576" width="15" style="72" bestFit="1" customWidth="1"/>
    <col min="13577" max="13577" width="10.5703125" style="72" bestFit="1" customWidth="1"/>
    <col min="13578" max="13582" width="9.7109375" style="72"/>
    <col min="13583" max="13583" width="7.7109375" style="72" customWidth="1"/>
    <col min="13584" max="13584" width="9.85546875" style="72" bestFit="1" customWidth="1"/>
    <col min="13585" max="13827" width="9.7109375" style="72"/>
    <col min="13828" max="13828" width="9.28515625" style="72" bestFit="1" customWidth="1"/>
    <col min="13829" max="13829" width="11.28515625" style="72" bestFit="1" customWidth="1"/>
    <col min="13830" max="13830" width="9.7109375" style="72"/>
    <col min="13831" max="13831" width="7.140625" style="72" bestFit="1" customWidth="1"/>
    <col min="13832" max="13832" width="15" style="72" bestFit="1" customWidth="1"/>
    <col min="13833" max="13833" width="10.5703125" style="72" bestFit="1" customWidth="1"/>
    <col min="13834" max="13838" width="9.7109375" style="72"/>
    <col min="13839" max="13839" width="7.7109375" style="72" customWidth="1"/>
    <col min="13840" max="13840" width="9.85546875" style="72" bestFit="1" customWidth="1"/>
    <col min="13841" max="14083" width="9.7109375" style="72"/>
    <col min="14084" max="14084" width="9.28515625" style="72" bestFit="1" customWidth="1"/>
    <col min="14085" max="14085" width="11.28515625" style="72" bestFit="1" customWidth="1"/>
    <col min="14086" max="14086" width="9.7109375" style="72"/>
    <col min="14087" max="14087" width="7.140625" style="72" bestFit="1" customWidth="1"/>
    <col min="14088" max="14088" width="15" style="72" bestFit="1" customWidth="1"/>
    <col min="14089" max="14089" width="10.5703125" style="72" bestFit="1" customWidth="1"/>
    <col min="14090" max="14094" width="9.7109375" style="72"/>
    <col min="14095" max="14095" width="7.7109375" style="72" customWidth="1"/>
    <col min="14096" max="14096" width="9.85546875" style="72" bestFit="1" customWidth="1"/>
    <col min="14097" max="14339" width="9.7109375" style="72"/>
    <col min="14340" max="14340" width="9.28515625" style="72" bestFit="1" customWidth="1"/>
    <col min="14341" max="14341" width="11.28515625" style="72" bestFit="1" customWidth="1"/>
    <col min="14342" max="14342" width="9.7109375" style="72"/>
    <col min="14343" max="14343" width="7.140625" style="72" bestFit="1" customWidth="1"/>
    <col min="14344" max="14344" width="15" style="72" bestFit="1" customWidth="1"/>
    <col min="14345" max="14345" width="10.5703125" style="72" bestFit="1" customWidth="1"/>
    <col min="14346" max="14350" width="9.7109375" style="72"/>
    <col min="14351" max="14351" width="7.7109375" style="72" customWidth="1"/>
    <col min="14352" max="14352" width="9.85546875" style="72" bestFit="1" customWidth="1"/>
    <col min="14353" max="14595" width="9.7109375" style="72"/>
    <col min="14596" max="14596" width="9.28515625" style="72" bestFit="1" customWidth="1"/>
    <col min="14597" max="14597" width="11.28515625" style="72" bestFit="1" customWidth="1"/>
    <col min="14598" max="14598" width="9.7109375" style="72"/>
    <col min="14599" max="14599" width="7.140625" style="72" bestFit="1" customWidth="1"/>
    <col min="14600" max="14600" width="15" style="72" bestFit="1" customWidth="1"/>
    <col min="14601" max="14601" width="10.5703125" style="72" bestFit="1" customWidth="1"/>
    <col min="14602" max="14606" width="9.7109375" style="72"/>
    <col min="14607" max="14607" width="7.7109375" style="72" customWidth="1"/>
    <col min="14608" max="14608" width="9.85546875" style="72" bestFit="1" customWidth="1"/>
    <col min="14609" max="14851" width="9.7109375" style="72"/>
    <col min="14852" max="14852" width="9.28515625" style="72" bestFit="1" customWidth="1"/>
    <col min="14853" max="14853" width="11.28515625" style="72" bestFit="1" customWidth="1"/>
    <col min="14854" max="14854" width="9.7109375" style="72"/>
    <col min="14855" max="14855" width="7.140625" style="72" bestFit="1" customWidth="1"/>
    <col min="14856" max="14856" width="15" style="72" bestFit="1" customWidth="1"/>
    <col min="14857" max="14857" width="10.5703125" style="72" bestFit="1" customWidth="1"/>
    <col min="14858" max="14862" width="9.7109375" style="72"/>
    <col min="14863" max="14863" width="7.7109375" style="72" customWidth="1"/>
    <col min="14864" max="14864" width="9.85546875" style="72" bestFit="1" customWidth="1"/>
    <col min="14865" max="15107" width="9.7109375" style="72"/>
    <col min="15108" max="15108" width="9.28515625" style="72" bestFit="1" customWidth="1"/>
    <col min="15109" max="15109" width="11.28515625" style="72" bestFit="1" customWidth="1"/>
    <col min="15110" max="15110" width="9.7109375" style="72"/>
    <col min="15111" max="15111" width="7.140625" style="72" bestFit="1" customWidth="1"/>
    <col min="15112" max="15112" width="15" style="72" bestFit="1" customWidth="1"/>
    <col min="15113" max="15113" width="10.5703125" style="72" bestFit="1" customWidth="1"/>
    <col min="15114" max="15118" width="9.7109375" style="72"/>
    <col min="15119" max="15119" width="7.7109375" style="72" customWidth="1"/>
    <col min="15120" max="15120" width="9.85546875" style="72" bestFit="1" customWidth="1"/>
    <col min="15121" max="15363" width="9.7109375" style="72"/>
    <col min="15364" max="15364" width="9.28515625" style="72" bestFit="1" customWidth="1"/>
    <col min="15365" max="15365" width="11.28515625" style="72" bestFit="1" customWidth="1"/>
    <col min="15366" max="15366" width="9.7109375" style="72"/>
    <col min="15367" max="15367" width="7.140625" style="72" bestFit="1" customWidth="1"/>
    <col min="15368" max="15368" width="15" style="72" bestFit="1" customWidth="1"/>
    <col min="15369" max="15369" width="10.5703125" style="72" bestFit="1" customWidth="1"/>
    <col min="15370" max="15374" width="9.7109375" style="72"/>
    <col min="15375" max="15375" width="7.7109375" style="72" customWidth="1"/>
    <col min="15376" max="15376" width="9.85546875" style="72" bestFit="1" customWidth="1"/>
    <col min="15377" max="15619" width="9.7109375" style="72"/>
    <col min="15620" max="15620" width="9.28515625" style="72" bestFit="1" customWidth="1"/>
    <col min="15621" max="15621" width="11.28515625" style="72" bestFit="1" customWidth="1"/>
    <col min="15622" max="15622" width="9.7109375" style="72"/>
    <col min="15623" max="15623" width="7.140625" style="72" bestFit="1" customWidth="1"/>
    <col min="15624" max="15624" width="15" style="72" bestFit="1" customWidth="1"/>
    <col min="15625" max="15625" width="10.5703125" style="72" bestFit="1" customWidth="1"/>
    <col min="15626" max="15630" width="9.7109375" style="72"/>
    <col min="15631" max="15631" width="7.7109375" style="72" customWidth="1"/>
    <col min="15632" max="15632" width="9.85546875" style="72" bestFit="1" customWidth="1"/>
    <col min="15633" max="15875" width="9.7109375" style="72"/>
    <col min="15876" max="15876" width="9.28515625" style="72" bestFit="1" customWidth="1"/>
    <col min="15877" max="15877" width="11.28515625" style="72" bestFit="1" customWidth="1"/>
    <col min="15878" max="15878" width="9.7109375" style="72"/>
    <col min="15879" max="15879" width="7.140625" style="72" bestFit="1" customWidth="1"/>
    <col min="15880" max="15880" width="15" style="72" bestFit="1" customWidth="1"/>
    <col min="15881" max="15881" width="10.5703125" style="72" bestFit="1" customWidth="1"/>
    <col min="15882" max="15886" width="9.7109375" style="72"/>
    <col min="15887" max="15887" width="7.7109375" style="72" customWidth="1"/>
    <col min="15888" max="15888" width="9.85546875" style="72" bestFit="1" customWidth="1"/>
    <col min="15889" max="16131" width="9.7109375" style="72"/>
    <col min="16132" max="16132" width="9.28515625" style="72" bestFit="1" customWidth="1"/>
    <col min="16133" max="16133" width="11.28515625" style="72" bestFit="1" customWidth="1"/>
    <col min="16134" max="16134" width="9.7109375" style="72"/>
    <col min="16135" max="16135" width="7.140625" style="72" bestFit="1" customWidth="1"/>
    <col min="16136" max="16136" width="15" style="72" bestFit="1" customWidth="1"/>
    <col min="16137" max="16137" width="10.5703125" style="72" bestFit="1" customWidth="1"/>
    <col min="16138" max="16142" width="9.7109375" style="72"/>
    <col min="16143" max="16143" width="7.7109375" style="72" customWidth="1"/>
    <col min="16144" max="16144" width="9.85546875" style="72" bestFit="1" customWidth="1"/>
    <col min="16145" max="16384" width="9.7109375" style="72"/>
  </cols>
  <sheetData>
    <row r="1" spans="1:19" x14ac:dyDescent="0.25">
      <c r="A1" s="1"/>
      <c r="B1" s="1"/>
      <c r="C1" s="79"/>
      <c r="D1" s="80"/>
      <c r="E1" s="81" t="s">
        <v>30</v>
      </c>
      <c r="F1" s="82"/>
      <c r="Q1" s="111" t="s">
        <v>0</v>
      </c>
    </row>
    <row r="2" spans="1:19" x14ac:dyDescent="0.25">
      <c r="A2" s="2"/>
      <c r="B2" s="77"/>
      <c r="C2" s="83" t="s">
        <v>12</v>
      </c>
      <c r="D2" s="84" t="s">
        <v>12</v>
      </c>
      <c r="E2" s="85">
        <v>1200</v>
      </c>
      <c r="F2" s="67" t="s">
        <v>4</v>
      </c>
      <c r="H2" s="73"/>
      <c r="I2" s="73"/>
      <c r="J2" s="73"/>
      <c r="K2" s="73"/>
      <c r="L2" s="73"/>
      <c r="M2" s="73"/>
      <c r="N2" s="73"/>
      <c r="O2" s="73"/>
      <c r="P2" s="73"/>
      <c r="Q2" s="112" t="s">
        <v>1</v>
      </c>
      <c r="R2" s="73"/>
    </row>
    <row r="3" spans="1:19" x14ac:dyDescent="0.25">
      <c r="A3" s="2"/>
      <c r="B3" s="77"/>
      <c r="C3" s="83" t="s">
        <v>2</v>
      </c>
      <c r="D3" s="84" t="s">
        <v>2</v>
      </c>
      <c r="E3" s="86" t="s">
        <v>3</v>
      </c>
      <c r="F3" s="67" t="s">
        <v>31</v>
      </c>
      <c r="Q3" s="113"/>
      <c r="S3" s="109" t="s">
        <v>42</v>
      </c>
    </row>
    <row r="4" spans="1:19" s="73" customFormat="1" x14ac:dyDescent="0.25">
      <c r="A4" s="5" t="s">
        <v>5</v>
      </c>
      <c r="B4" s="78" t="s">
        <v>6</v>
      </c>
      <c r="C4" s="87">
        <f>SUM(C6:C60)</f>
        <v>0</v>
      </c>
      <c r="D4" s="88">
        <f>SUMIF(B5:B60,"&gt;0",D5:D60)</f>
        <v>0</v>
      </c>
      <c r="E4" s="89">
        <f>SUMIF(B6:B60,"&gt;0",E6:E60)</f>
        <v>0</v>
      </c>
      <c r="F4" s="90">
        <f>IF(D4=0,0,C4/D4)</f>
        <v>0</v>
      </c>
      <c r="H4" s="72"/>
      <c r="I4" s="72"/>
      <c r="J4" s="72"/>
      <c r="K4" s="72"/>
      <c r="L4" s="72"/>
      <c r="M4" s="72"/>
      <c r="N4" s="72"/>
      <c r="O4" s="72"/>
      <c r="P4" s="72"/>
      <c r="Q4" s="113">
        <v>5</v>
      </c>
      <c r="R4" s="72"/>
      <c r="S4" s="110">
        <f>SUMIF(D:D,MAX(D5:D369),A:A)</f>
        <v>44590</v>
      </c>
    </row>
    <row r="5" spans="1:19" x14ac:dyDescent="0.25">
      <c r="A5" s="6">
        <v>44562</v>
      </c>
      <c r="B5" s="9"/>
      <c r="C5" s="3"/>
      <c r="D5" s="66"/>
      <c r="E5" s="69"/>
      <c r="F5" s="67" t="s">
        <v>11</v>
      </c>
      <c r="Q5" s="114"/>
    </row>
    <row r="6" spans="1:19" x14ac:dyDescent="0.25">
      <c r="A6" s="4">
        <f t="shared" ref="A6:A57" si="0">A5+7</f>
        <v>44569</v>
      </c>
      <c r="B6" s="7"/>
      <c r="C6" s="3">
        <f t="shared" ref="C6:C57" si="1">IF(B6=0,0,B6-B5)</f>
        <v>0</v>
      </c>
      <c r="D6" s="68">
        <f>SIN((A6*366/365+(34+Q$4)*7)/365*2*PI())*Q$13+100%/52</f>
        <v>2.8156033717743126E-2</v>
      </c>
      <c r="E6" s="70">
        <f t="shared" ref="E6:E37" si="2">D6*E$2</f>
        <v>33.787240461291752</v>
      </c>
      <c r="F6" s="70">
        <f>D6*F$4</f>
        <v>0</v>
      </c>
      <c r="Q6" s="115" t="s">
        <v>7</v>
      </c>
    </row>
    <row r="7" spans="1:19" x14ac:dyDescent="0.25">
      <c r="A7" s="4">
        <f t="shared" si="0"/>
        <v>44576</v>
      </c>
      <c r="B7" s="7"/>
      <c r="C7" s="3">
        <f t="shared" si="1"/>
        <v>0</v>
      </c>
      <c r="D7" s="68">
        <f t="shared" ref="D7:D37" si="3">SIN((A7*366/365+(34+Q$4)*7)/365*2*PI())*Q$13+100%/52</f>
        <v>2.8522121783068489E-2</v>
      </c>
      <c r="E7" s="70">
        <f t="shared" si="2"/>
        <v>34.226546139682185</v>
      </c>
      <c r="F7" s="70">
        <f t="shared" ref="F7:F38" si="4">F$4*D7</f>
        <v>0</v>
      </c>
      <c r="Q7" s="112"/>
    </row>
    <row r="8" spans="1:19" x14ac:dyDescent="0.25">
      <c r="A8" s="8">
        <f t="shared" si="0"/>
        <v>44583</v>
      </c>
      <c r="B8" s="7"/>
      <c r="C8" s="3">
        <f t="shared" si="1"/>
        <v>0</v>
      </c>
      <c r="D8" s="68">
        <f t="shared" si="3"/>
        <v>2.8752723037379871E-2</v>
      </c>
      <c r="E8" s="70">
        <f t="shared" si="2"/>
        <v>34.503267644855846</v>
      </c>
      <c r="F8" s="70">
        <f t="shared" si="4"/>
        <v>0</v>
      </c>
      <c r="Q8" s="112"/>
    </row>
    <row r="9" spans="1:19" x14ac:dyDescent="0.25">
      <c r="A9" s="8">
        <f t="shared" si="0"/>
        <v>44590</v>
      </c>
      <c r="B9" s="7"/>
      <c r="C9" s="3">
        <f t="shared" si="1"/>
        <v>0</v>
      </c>
      <c r="D9" s="68">
        <f t="shared" si="3"/>
        <v>2.8844474845540279E-2</v>
      </c>
      <c r="E9" s="70">
        <f t="shared" si="2"/>
        <v>34.613369814648337</v>
      </c>
      <c r="F9" s="70">
        <f t="shared" si="4"/>
        <v>0</v>
      </c>
      <c r="Q9" s="111" t="s">
        <v>8</v>
      </c>
    </row>
    <row r="10" spans="1:19" x14ac:dyDescent="0.25">
      <c r="A10" s="8">
        <f t="shared" si="0"/>
        <v>44597</v>
      </c>
      <c r="B10" s="7"/>
      <c r="C10" s="3">
        <f t="shared" si="1"/>
        <v>0</v>
      </c>
      <c r="D10" s="68">
        <f t="shared" si="3"/>
        <v>2.8796039279640681E-2</v>
      </c>
      <c r="E10" s="70">
        <f t="shared" si="2"/>
        <v>34.55524713556882</v>
      </c>
      <c r="F10" s="70">
        <f t="shared" si="4"/>
        <v>0</v>
      </c>
      <c r="Q10" s="112" t="s">
        <v>9</v>
      </c>
    </row>
    <row r="11" spans="1:19" x14ac:dyDescent="0.25">
      <c r="A11" s="8">
        <f t="shared" si="0"/>
        <v>44604</v>
      </c>
      <c r="B11" s="7"/>
      <c r="C11" s="3">
        <f t="shared" si="1"/>
        <v>0</v>
      </c>
      <c r="D11" s="68">
        <f t="shared" si="3"/>
        <v>2.8608122628709119E-2</v>
      </c>
      <c r="E11" s="70">
        <f t="shared" si="2"/>
        <v>34.329747154450942</v>
      </c>
      <c r="F11" s="70">
        <f t="shared" si="4"/>
        <v>0</v>
      </c>
      <c r="Q11" s="113"/>
    </row>
    <row r="12" spans="1:19" x14ac:dyDescent="0.25">
      <c r="A12" s="8">
        <f t="shared" si="0"/>
        <v>44611</v>
      </c>
      <c r="B12" s="7"/>
      <c r="C12" s="3">
        <f t="shared" si="1"/>
        <v>0</v>
      </c>
      <c r="D12" s="68">
        <f t="shared" si="3"/>
        <v>2.8283465099580702E-2</v>
      </c>
      <c r="E12" s="70">
        <f t="shared" si="2"/>
        <v>33.940158119496843</v>
      </c>
      <c r="F12" s="70">
        <f t="shared" si="4"/>
        <v>0</v>
      </c>
      <c r="Q12" s="113">
        <v>5</v>
      </c>
    </row>
    <row r="13" spans="1:19" x14ac:dyDescent="0.25">
      <c r="A13" s="8">
        <f t="shared" si="0"/>
        <v>44618</v>
      </c>
      <c r="B13" s="7"/>
      <c r="C13" s="3">
        <f t="shared" si="1"/>
        <v>0</v>
      </c>
      <c r="D13" s="68">
        <f t="shared" si="3"/>
        <v>2.7826800859110646E-2</v>
      </c>
      <c r="E13" s="70">
        <f t="shared" si="2"/>
        <v>33.392161030932776</v>
      </c>
      <c r="F13" s="70">
        <f t="shared" si="4"/>
        <v>0</v>
      </c>
      <c r="Q13" s="116">
        <f>100%/52/10*Q12</f>
        <v>9.6153846153846159E-3</v>
      </c>
    </row>
    <row r="14" spans="1:19" x14ac:dyDescent="0.25">
      <c r="A14" s="8">
        <f t="shared" si="0"/>
        <v>44625</v>
      </c>
      <c r="B14" s="7"/>
      <c r="C14" s="3">
        <f t="shared" si="1"/>
        <v>0</v>
      </c>
      <c r="D14" s="68">
        <f t="shared" si="3"/>
        <v>2.724478900039563E-2</v>
      </c>
      <c r="E14" s="70">
        <f t="shared" si="2"/>
        <v>32.693746800474756</v>
      </c>
      <c r="F14" s="70">
        <f t="shared" si="4"/>
        <v>0</v>
      </c>
      <c r="Q14" s="115" t="s">
        <v>10</v>
      </c>
    </row>
    <row r="15" spans="1:19" x14ac:dyDescent="0.25">
      <c r="A15" s="8">
        <f t="shared" si="0"/>
        <v>44632</v>
      </c>
      <c r="B15" s="7"/>
      <c r="C15" s="3">
        <f t="shared" si="1"/>
        <v>0</v>
      </c>
      <c r="D15" s="68">
        <f t="shared" si="3"/>
        <v>2.6545916439659735E-2</v>
      </c>
      <c r="E15" s="70">
        <f t="shared" si="2"/>
        <v>31.855099727591682</v>
      </c>
      <c r="F15" s="70">
        <f t="shared" si="4"/>
        <v>0</v>
      </c>
    </row>
    <row r="16" spans="1:19" x14ac:dyDescent="0.25">
      <c r="A16" s="8">
        <f t="shared" si="0"/>
        <v>44639</v>
      </c>
      <c r="B16" s="7"/>
      <c r="C16" s="3">
        <f t="shared" si="1"/>
        <v>0</v>
      </c>
      <c r="D16" s="68">
        <f t="shared" si="3"/>
        <v>2.5740374159758175E-2</v>
      </c>
      <c r="E16" s="70">
        <f t="shared" si="2"/>
        <v>30.888448991709812</v>
      </c>
      <c r="F16" s="70">
        <f t="shared" si="4"/>
        <v>0</v>
      </c>
      <c r="I16" s="117"/>
      <c r="J16" s="118"/>
      <c r="K16" s="118"/>
      <c r="L16" s="118"/>
      <c r="M16" s="118"/>
      <c r="N16" s="118"/>
      <c r="O16" s="119"/>
    </row>
    <row r="17" spans="1:15" x14ac:dyDescent="0.25">
      <c r="A17" s="8">
        <f t="shared" si="0"/>
        <v>44646</v>
      </c>
      <c r="B17" s="7"/>
      <c r="C17" s="3">
        <f t="shared" si="1"/>
        <v>0</v>
      </c>
      <c r="D17" s="68">
        <f t="shared" si="3"/>
        <v>2.483990860492543E-2</v>
      </c>
      <c r="E17" s="70">
        <f t="shared" si="2"/>
        <v>29.807890325910517</v>
      </c>
      <c r="F17" s="70">
        <f t="shared" si="4"/>
        <v>0</v>
      </c>
      <c r="I17" s="120" t="s">
        <v>32</v>
      </c>
      <c r="J17" s="121"/>
      <c r="K17" s="121"/>
      <c r="L17" s="121"/>
      <c r="M17" s="121"/>
      <c r="N17" s="121"/>
      <c r="O17" s="122"/>
    </row>
    <row r="18" spans="1:15" x14ac:dyDescent="0.25">
      <c r="A18" s="8">
        <f t="shared" si="0"/>
        <v>44653</v>
      </c>
      <c r="B18" s="7"/>
      <c r="C18" s="3">
        <f t="shared" si="1"/>
        <v>0</v>
      </c>
      <c r="D18" s="68">
        <f t="shared" si="3"/>
        <v>2.3857650393744396E-2</v>
      </c>
      <c r="E18" s="70">
        <f t="shared" si="2"/>
        <v>28.629180472493275</v>
      </c>
      <c r="F18" s="70">
        <f t="shared" si="4"/>
        <v>0</v>
      </c>
      <c r="I18" s="120" t="s">
        <v>33</v>
      </c>
      <c r="J18" s="121"/>
      <c r="K18" s="121"/>
      <c r="L18" s="121"/>
      <c r="M18" s="121"/>
      <c r="N18" s="121"/>
      <c r="O18" s="122"/>
    </row>
    <row r="19" spans="1:15" x14ac:dyDescent="0.25">
      <c r="A19" s="8">
        <f t="shared" si="0"/>
        <v>44660</v>
      </c>
      <c r="B19" s="7"/>
      <c r="C19" s="3">
        <f t="shared" si="1"/>
        <v>0</v>
      </c>
      <c r="D19" s="68">
        <f t="shared" si="3"/>
        <v>2.2807922848018011E-2</v>
      </c>
      <c r="E19" s="70">
        <f t="shared" si="2"/>
        <v>27.369507417621612</v>
      </c>
      <c r="F19" s="70">
        <f t="shared" si="4"/>
        <v>0</v>
      </c>
      <c r="I19" s="129" t="s">
        <v>34</v>
      </c>
      <c r="J19" s="130"/>
      <c r="K19" s="130"/>
      <c r="L19" s="130"/>
      <c r="M19" s="130"/>
      <c r="N19" s="130"/>
      <c r="O19" s="131"/>
    </row>
    <row r="20" spans="1:15" x14ac:dyDescent="0.25">
      <c r="A20" s="8">
        <f t="shared" si="0"/>
        <v>44667</v>
      </c>
      <c r="B20" s="7"/>
      <c r="C20" s="3">
        <f t="shared" si="1"/>
        <v>0</v>
      </c>
      <c r="D20" s="68">
        <f t="shared" si="3"/>
        <v>2.1706033129630389E-2</v>
      </c>
      <c r="E20" s="70">
        <f t="shared" si="2"/>
        <v>26.047239755556468</v>
      </c>
      <c r="F20" s="70">
        <f t="shared" si="4"/>
        <v>0</v>
      </c>
      <c r="I20" s="129" t="s">
        <v>35</v>
      </c>
      <c r="J20" s="130"/>
      <c r="K20" s="130"/>
      <c r="L20" s="130"/>
      <c r="M20" s="130"/>
      <c r="N20" s="130"/>
      <c r="O20" s="131"/>
    </row>
    <row r="21" spans="1:15" x14ac:dyDescent="0.25">
      <c r="A21" s="8">
        <f t="shared" si="0"/>
        <v>44674</v>
      </c>
      <c r="B21" s="7"/>
      <c r="C21" s="3">
        <f t="shared" si="1"/>
        <v>0</v>
      </c>
      <c r="D21" s="68">
        <f t="shared" si="3"/>
        <v>2.0568049030989029E-2</v>
      </c>
      <c r="E21" s="70">
        <f t="shared" si="2"/>
        <v>24.681658837186834</v>
      </c>
      <c r="F21" s="70">
        <f t="shared" si="4"/>
        <v>0</v>
      </c>
      <c r="I21" s="129" t="s">
        <v>36</v>
      </c>
      <c r="J21" s="130"/>
      <c r="K21" s="130"/>
      <c r="L21" s="130"/>
      <c r="M21" s="130"/>
      <c r="N21" s="130"/>
      <c r="O21" s="131"/>
    </row>
    <row r="22" spans="1:15" x14ac:dyDescent="0.25">
      <c r="A22" s="8">
        <f t="shared" si="0"/>
        <v>44681</v>
      </c>
      <c r="B22" s="7"/>
      <c r="C22" s="3">
        <f t="shared" si="1"/>
        <v>0</v>
      </c>
      <c r="D22" s="68">
        <f t="shared" si="3"/>
        <v>1.9410564673959518E-2</v>
      </c>
      <c r="E22" s="70">
        <f t="shared" si="2"/>
        <v>23.292677608751422</v>
      </c>
      <c r="F22" s="70">
        <f t="shared" si="4"/>
        <v>0</v>
      </c>
      <c r="I22" s="120"/>
      <c r="J22" s="121"/>
      <c r="K22" s="121"/>
      <c r="L22" s="121"/>
      <c r="M22" s="121"/>
      <c r="N22" s="121"/>
      <c r="O22" s="122"/>
    </row>
    <row r="23" spans="1:15" x14ac:dyDescent="0.25">
      <c r="A23" s="8">
        <f t="shared" si="0"/>
        <v>44688</v>
      </c>
      <c r="B23" s="7"/>
      <c r="C23" s="3">
        <f t="shared" si="1"/>
        <v>0</v>
      </c>
      <c r="D23" s="68">
        <f t="shared" si="3"/>
        <v>1.8250458533813317E-2</v>
      </c>
      <c r="E23" s="70">
        <f t="shared" si="2"/>
        <v>21.900550240575981</v>
      </c>
      <c r="F23" s="70">
        <f t="shared" si="4"/>
        <v>0</v>
      </c>
      <c r="I23" s="120" t="s">
        <v>37</v>
      </c>
      <c r="J23" s="121"/>
      <c r="K23" s="121"/>
      <c r="L23" s="121"/>
      <c r="M23" s="121"/>
      <c r="N23" s="121"/>
      <c r="O23" s="122"/>
    </row>
    <row r="24" spans="1:15" x14ac:dyDescent="0.25">
      <c r="A24" s="8">
        <f t="shared" si="0"/>
        <v>44695</v>
      </c>
      <c r="B24" s="7"/>
      <c r="C24" s="3">
        <f t="shared" si="1"/>
        <v>0</v>
      </c>
      <c r="D24" s="68">
        <f t="shared" si="3"/>
        <v>1.710464731675887E-2</v>
      </c>
      <c r="E24" s="70">
        <f t="shared" si="2"/>
        <v>20.525576780110644</v>
      </c>
      <c r="F24" s="70">
        <f t="shared" si="4"/>
        <v>0</v>
      </c>
      <c r="I24" s="120" t="s">
        <v>38</v>
      </c>
      <c r="J24" s="121"/>
      <c r="K24" s="121"/>
      <c r="L24" s="121"/>
      <c r="M24" s="121"/>
      <c r="N24" s="121"/>
      <c r="O24" s="122"/>
    </row>
    <row r="25" spans="1:15" x14ac:dyDescent="0.25">
      <c r="A25" s="8">
        <f t="shared" si="0"/>
        <v>44702</v>
      </c>
      <c r="B25" s="7"/>
      <c r="C25" s="3">
        <f t="shared" si="1"/>
        <v>0</v>
      </c>
      <c r="D25" s="68">
        <f t="shared" si="3"/>
        <v>1.598983927995452E-2</v>
      </c>
      <c r="E25" s="70">
        <f t="shared" si="2"/>
        <v>19.187807135945423</v>
      </c>
      <c r="F25" s="70">
        <f t="shared" si="4"/>
        <v>0</v>
      </c>
      <c r="I25" s="120" t="s">
        <v>39</v>
      </c>
      <c r="J25" s="121"/>
      <c r="K25" s="121"/>
      <c r="L25" s="121"/>
      <c r="M25" s="121"/>
      <c r="N25" s="121"/>
      <c r="O25" s="122"/>
    </row>
    <row r="26" spans="1:15" x14ac:dyDescent="0.25">
      <c r="A26" s="8">
        <f t="shared" si="0"/>
        <v>44709</v>
      </c>
      <c r="B26" s="7"/>
      <c r="C26" s="3">
        <f t="shared" si="1"/>
        <v>0</v>
      </c>
      <c r="D26" s="68">
        <f t="shared" si="3"/>
        <v>1.4922290591160478E-2</v>
      </c>
      <c r="E26" s="70">
        <f t="shared" si="2"/>
        <v>17.906748709392573</v>
      </c>
      <c r="F26" s="70">
        <f t="shared" si="4"/>
        <v>0</v>
      </c>
      <c r="I26" s="120" t="s">
        <v>40</v>
      </c>
      <c r="J26" s="121"/>
      <c r="K26" s="121"/>
      <c r="L26" s="121"/>
      <c r="M26" s="121"/>
      <c r="N26" s="121"/>
      <c r="O26" s="122"/>
    </row>
    <row r="27" spans="1:15" x14ac:dyDescent="0.25">
      <c r="A27" s="8">
        <f t="shared" si="0"/>
        <v>44716</v>
      </c>
      <c r="B27" s="7"/>
      <c r="C27" s="3">
        <f t="shared" si="1"/>
        <v>0</v>
      </c>
      <c r="D27" s="68">
        <f t="shared" si="3"/>
        <v>1.3917568280756095E-2</v>
      </c>
      <c r="E27" s="70">
        <f t="shared" si="2"/>
        <v>16.701081936907315</v>
      </c>
      <c r="F27" s="70">
        <f t="shared" si="4"/>
        <v>0</v>
      </c>
      <c r="I27" s="132" t="s">
        <v>41</v>
      </c>
      <c r="J27" s="133"/>
      <c r="K27" s="133"/>
      <c r="L27" s="133"/>
      <c r="M27" s="133"/>
      <c r="N27" s="133"/>
      <c r="O27" s="134"/>
    </row>
    <row r="28" spans="1:15" x14ac:dyDescent="0.25">
      <c r="A28" s="8">
        <f t="shared" si="0"/>
        <v>44723</v>
      </c>
      <c r="B28" s="7"/>
      <c r="C28" s="3">
        <f t="shared" si="1"/>
        <v>0</v>
      </c>
      <c r="D28" s="68">
        <f t="shared" si="3"/>
        <v>1.299032324278775E-2</v>
      </c>
      <c r="E28" s="70">
        <f t="shared" si="2"/>
        <v>15.588387891345299</v>
      </c>
      <c r="F28" s="70">
        <f t="shared" si="4"/>
        <v>0</v>
      </c>
      <c r="I28" s="123"/>
      <c r="J28" s="124"/>
      <c r="K28" s="124"/>
      <c r="L28" s="124"/>
      <c r="M28" s="124"/>
      <c r="N28" s="124"/>
      <c r="O28" s="125"/>
    </row>
    <row r="29" spans="1:15" x14ac:dyDescent="0.25">
      <c r="A29" s="8">
        <f t="shared" si="0"/>
        <v>44730</v>
      </c>
      <c r="B29" s="7"/>
      <c r="C29" s="3">
        <f t="shared" si="1"/>
        <v>0</v>
      </c>
      <c r="D29" s="68">
        <f t="shared" si="3"/>
        <v>1.215407659514605E-2</v>
      </c>
      <c r="E29" s="70">
        <f t="shared" si="2"/>
        <v>14.584891914175261</v>
      </c>
      <c r="F29" s="70">
        <f t="shared" si="4"/>
        <v>0</v>
      </c>
    </row>
    <row r="30" spans="1:15" x14ac:dyDescent="0.25">
      <c r="A30" s="8">
        <f t="shared" si="0"/>
        <v>44737</v>
      </c>
      <c r="B30" s="7"/>
      <c r="C30" s="3">
        <f t="shared" si="1"/>
        <v>0</v>
      </c>
      <c r="D30" s="68">
        <f t="shared" si="3"/>
        <v>1.1421022514176413E-2</v>
      </c>
      <c r="E30" s="70">
        <f t="shared" si="2"/>
        <v>13.705227017011696</v>
      </c>
      <c r="F30" s="70">
        <f t="shared" si="4"/>
        <v>0</v>
      </c>
    </row>
    <row r="31" spans="1:15" x14ac:dyDescent="0.25">
      <c r="A31" s="8">
        <f t="shared" si="0"/>
        <v>44744</v>
      </c>
      <c r="B31" s="7"/>
      <c r="C31" s="3">
        <f t="shared" si="1"/>
        <v>0</v>
      </c>
      <c r="D31" s="68">
        <f t="shared" si="3"/>
        <v>1.0801850418795217E-2</v>
      </c>
      <c r="E31" s="70">
        <f t="shared" si="2"/>
        <v>12.96222050255426</v>
      </c>
      <c r="F31" s="70">
        <f t="shared" si="4"/>
        <v>0</v>
      </c>
    </row>
    <row r="32" spans="1:15" x14ac:dyDescent="0.25">
      <c r="A32" s="8">
        <f t="shared" si="0"/>
        <v>44751</v>
      </c>
      <c r="B32" s="7"/>
      <c r="C32" s="3">
        <f t="shared" si="1"/>
        <v>0</v>
      </c>
      <c r="D32" s="68">
        <f t="shared" si="3"/>
        <v>1.0305589097028736E-2</v>
      </c>
      <c r="E32" s="70">
        <f t="shared" si="2"/>
        <v>12.366706916434483</v>
      </c>
      <c r="F32" s="70">
        <f t="shared" si="4"/>
        <v>0</v>
      </c>
    </row>
    <row r="33" spans="1:6" x14ac:dyDescent="0.25">
      <c r="A33" s="8">
        <f t="shared" si="0"/>
        <v>44758</v>
      </c>
      <c r="B33" s="7"/>
      <c r="C33" s="3">
        <f t="shared" si="1"/>
        <v>0</v>
      </c>
      <c r="D33" s="68">
        <f t="shared" si="3"/>
        <v>9.9394750479267335E-3</v>
      </c>
      <c r="E33" s="70">
        <f t="shared" si="2"/>
        <v>11.92737005751208</v>
      </c>
      <c r="F33" s="70">
        <f t="shared" si="4"/>
        <v>0</v>
      </c>
    </row>
    <row r="34" spans="1:6" x14ac:dyDescent="0.25">
      <c r="A34" s="8">
        <f t="shared" si="0"/>
        <v>44765</v>
      </c>
      <c r="B34" s="7"/>
      <c r="C34" s="3">
        <f t="shared" si="1"/>
        <v>0</v>
      </c>
      <c r="D34" s="68">
        <f t="shared" si="3"/>
        <v>9.708846958693361E-3</v>
      </c>
      <c r="E34" s="70">
        <f t="shared" si="2"/>
        <v>11.650616350432033</v>
      </c>
      <c r="F34" s="70">
        <f t="shared" si="4"/>
        <v>0</v>
      </c>
    </row>
    <row r="35" spans="1:6" x14ac:dyDescent="0.25">
      <c r="A35" s="8">
        <f t="shared" si="0"/>
        <v>44772</v>
      </c>
      <c r="B35" s="7"/>
      <c r="C35" s="3">
        <f t="shared" si="1"/>
        <v>0</v>
      </c>
      <c r="D35" s="68">
        <f t="shared" si="3"/>
        <v>9.6170678557733272E-3</v>
      </c>
      <c r="E35" s="70">
        <f t="shared" si="2"/>
        <v>11.540481426927993</v>
      </c>
      <c r="F35" s="70">
        <f t="shared" si="4"/>
        <v>0</v>
      </c>
    </row>
    <row r="36" spans="1:6" x14ac:dyDescent="0.25">
      <c r="A36" s="8">
        <f t="shared" si="0"/>
        <v>44779</v>
      </c>
      <c r="B36" s="7"/>
      <c r="C36" s="3">
        <f t="shared" si="1"/>
        <v>0</v>
      </c>
      <c r="D36" s="68">
        <f t="shared" si="3"/>
        <v>9.6654760650887583E-3</v>
      </c>
      <c r="E36" s="70">
        <f t="shared" si="2"/>
        <v>11.59857127810651</v>
      </c>
      <c r="F36" s="70">
        <f t="shared" si="4"/>
        <v>0</v>
      </c>
    </row>
    <row r="37" spans="1:6" x14ac:dyDescent="0.25">
      <c r="A37" s="8">
        <f t="shared" si="0"/>
        <v>44786</v>
      </c>
      <c r="B37" s="7"/>
      <c r="C37" s="3">
        <f t="shared" si="1"/>
        <v>0</v>
      </c>
      <c r="D37" s="68">
        <f t="shared" si="3"/>
        <v>9.8533656965262267E-3</v>
      </c>
      <c r="E37" s="70">
        <f t="shared" si="2"/>
        <v>11.824038835831471</v>
      </c>
      <c r="F37" s="70">
        <f t="shared" si="4"/>
        <v>0</v>
      </c>
    </row>
    <row r="38" spans="1:6" x14ac:dyDescent="0.25">
      <c r="A38" s="8">
        <f t="shared" si="0"/>
        <v>44793</v>
      </c>
      <c r="B38" s="7"/>
      <c r="C38" s="3">
        <f t="shared" si="1"/>
        <v>0</v>
      </c>
      <c r="D38" s="68">
        <f t="shared" ref="D38:D57" si="5">SIN((A38*366/365+(34+Q$4)*7)/365*2*PI())*Q$13+100%/52</f>
        <v>1.017799693724979E-2</v>
      </c>
      <c r="E38" s="70">
        <f t="shared" ref="E38:E57" si="6">D38*E$2</f>
        <v>12.213596324699747</v>
      </c>
      <c r="F38" s="70">
        <f t="shared" si="4"/>
        <v>0</v>
      </c>
    </row>
    <row r="39" spans="1:6" x14ac:dyDescent="0.25">
      <c r="A39" s="8">
        <f t="shared" si="0"/>
        <v>44800</v>
      </c>
      <c r="B39" s="7"/>
      <c r="C39" s="3">
        <f t="shared" si="1"/>
        <v>0</v>
      </c>
      <c r="D39" s="68">
        <f t="shared" si="5"/>
        <v>1.0634636003742615E-2</v>
      </c>
      <c r="E39" s="70">
        <f t="shared" si="6"/>
        <v>12.761563204491138</v>
      </c>
      <c r="F39" s="70">
        <f t="shared" ref="F39:F57" si="7">F$4*D39</f>
        <v>0</v>
      </c>
    </row>
    <row r="40" spans="1:6" x14ac:dyDescent="0.25">
      <c r="A40" s="8">
        <f t="shared" si="0"/>
        <v>44807</v>
      </c>
      <c r="B40" s="7"/>
      <c r="C40" s="3">
        <f t="shared" si="1"/>
        <v>0</v>
      </c>
      <c r="D40" s="68">
        <f t="shared" si="5"/>
        <v>1.1216624169995795E-2</v>
      </c>
      <c r="E40" s="70">
        <f t="shared" si="6"/>
        <v>13.459949003994954</v>
      </c>
      <c r="F40" s="70">
        <f t="shared" si="7"/>
        <v>0</v>
      </c>
    </row>
    <row r="41" spans="1:6" x14ac:dyDescent="0.25">
      <c r="A41" s="8">
        <f t="shared" si="0"/>
        <v>44814</v>
      </c>
      <c r="B41" s="7"/>
      <c r="C41" s="3">
        <f t="shared" si="1"/>
        <v>0</v>
      </c>
      <c r="D41" s="68">
        <f t="shared" si="5"/>
        <v>1.1915474865269516E-2</v>
      </c>
      <c r="E41" s="70">
        <f t="shared" si="6"/>
        <v>14.29856983832342</v>
      </c>
      <c r="F41" s="70">
        <f t="shared" si="7"/>
        <v>0</v>
      </c>
    </row>
    <row r="42" spans="1:6" x14ac:dyDescent="0.25">
      <c r="A42" s="8">
        <f t="shared" si="0"/>
        <v>44821</v>
      </c>
      <c r="B42" s="7"/>
      <c r="C42" s="3">
        <f t="shared" si="1"/>
        <v>0</v>
      </c>
      <c r="D42" s="68">
        <f t="shared" si="5"/>
        <v>1.2720997425552261E-2</v>
      </c>
      <c r="E42" s="70">
        <f t="shared" si="6"/>
        <v>15.265196910662713</v>
      </c>
      <c r="F42" s="70">
        <f t="shared" si="7"/>
        <v>0</v>
      </c>
    </row>
    <row r="43" spans="1:6" x14ac:dyDescent="0.25">
      <c r="A43" s="8">
        <f t="shared" si="0"/>
        <v>44828</v>
      </c>
      <c r="B43" s="7"/>
      <c r="C43" s="3">
        <f t="shared" si="1"/>
        <v>0</v>
      </c>
      <c r="D43" s="68">
        <f t="shared" si="5"/>
        <v>1.3621445694159287E-2</v>
      </c>
      <c r="E43" s="70">
        <f t="shared" si="6"/>
        <v>16.345734832991145</v>
      </c>
      <c r="F43" s="70">
        <f t="shared" si="7"/>
        <v>0</v>
      </c>
    </row>
    <row r="44" spans="1:6" x14ac:dyDescent="0.25">
      <c r="A44" s="8">
        <f t="shared" si="0"/>
        <v>44835</v>
      </c>
      <c r="B44" s="7"/>
      <c r="C44" s="3">
        <f t="shared" si="1"/>
        <v>0</v>
      </c>
      <c r="D44" s="68">
        <f t="shared" si="5"/>
        <v>1.4603689304579372E-2</v>
      </c>
      <c r="E44" s="70">
        <f t="shared" si="6"/>
        <v>17.524427165495247</v>
      </c>
      <c r="F44" s="70">
        <f t="shared" si="7"/>
        <v>0</v>
      </c>
    </row>
    <row r="45" spans="1:6" x14ac:dyDescent="0.25">
      <c r="A45" s="8">
        <f t="shared" si="0"/>
        <v>44842</v>
      </c>
      <c r="B45" s="7"/>
      <c r="C45" s="3">
        <f t="shared" si="1"/>
        <v>0</v>
      </c>
      <c r="D45" s="68">
        <f t="shared" si="5"/>
        <v>1.5653405147913677E-2</v>
      </c>
      <c r="E45" s="70">
        <f t="shared" si="6"/>
        <v>18.784086177496413</v>
      </c>
      <c r="F45" s="70">
        <f t="shared" si="7"/>
        <v>0</v>
      </c>
    </row>
    <row r="46" spans="1:6" x14ac:dyDescent="0.25">
      <c r="A46" s="8">
        <f t="shared" si="0"/>
        <v>44849</v>
      </c>
      <c r="B46" s="7"/>
      <c r="C46" s="3">
        <f t="shared" si="1"/>
        <v>0</v>
      </c>
      <c r="D46" s="68">
        <f t="shared" si="5"/>
        <v>1.6755286232929704E-2</v>
      </c>
      <c r="E46" s="70">
        <f t="shared" si="6"/>
        <v>20.106343479515644</v>
      </c>
      <c r="F46" s="70">
        <f t="shared" si="7"/>
        <v>0</v>
      </c>
    </row>
    <row r="47" spans="1:6" x14ac:dyDescent="0.25">
      <c r="A47" s="8">
        <f t="shared" si="0"/>
        <v>44856</v>
      </c>
      <c r="B47" s="7"/>
      <c r="C47" s="3">
        <f t="shared" si="1"/>
        <v>0</v>
      </c>
      <c r="D47" s="68">
        <f t="shared" si="5"/>
        <v>1.7893264893103843E-2</v>
      </c>
      <c r="E47" s="70">
        <f t="shared" si="6"/>
        <v>21.471917871724614</v>
      </c>
      <c r="F47" s="70">
        <f t="shared" si="7"/>
        <v>0</v>
      </c>
    </row>
    <row r="48" spans="1:6" x14ac:dyDescent="0.25">
      <c r="A48" s="8">
        <f t="shared" si="0"/>
        <v>44863</v>
      </c>
      <c r="B48" s="7"/>
      <c r="C48" s="3">
        <f t="shared" si="1"/>
        <v>0</v>
      </c>
      <c r="D48" s="68">
        <f t="shared" si="5"/>
        <v>1.9050747085882908E-2</v>
      </c>
      <c r="E48" s="70">
        <f t="shared" si="6"/>
        <v>22.86089650305949</v>
      </c>
      <c r="F48" s="70">
        <f t="shared" si="7"/>
        <v>0</v>
      </c>
    </row>
    <row r="49" spans="1:6" x14ac:dyDescent="0.25">
      <c r="A49" s="8">
        <f t="shared" si="0"/>
        <v>44870</v>
      </c>
      <c r="B49" s="7"/>
      <c r="C49" s="3">
        <f t="shared" si="1"/>
        <v>0</v>
      </c>
      <c r="D49" s="68">
        <f t="shared" si="5"/>
        <v>2.0210854367545977E-2</v>
      </c>
      <c r="E49" s="70">
        <f t="shared" si="6"/>
        <v>24.253025241055173</v>
      </c>
      <c r="F49" s="70">
        <f t="shared" si="7"/>
        <v>0</v>
      </c>
    </row>
    <row r="50" spans="1:6" x14ac:dyDescent="0.25">
      <c r="A50" s="8">
        <f t="shared" si="0"/>
        <v>44877</v>
      </c>
      <c r="B50" s="7"/>
      <c r="C50" s="3">
        <f t="shared" si="1"/>
        <v>0</v>
      </c>
      <c r="D50" s="68">
        <f t="shared" si="5"/>
        <v>2.1356670015247617E-2</v>
      </c>
      <c r="E50" s="70">
        <f t="shared" si="6"/>
        <v>25.62800401829714</v>
      </c>
      <c r="F50" s="70">
        <f t="shared" si="7"/>
        <v>0</v>
      </c>
    </row>
    <row r="51" spans="1:6" x14ac:dyDescent="0.25">
      <c r="A51" s="8">
        <f t="shared" si="0"/>
        <v>44884</v>
      </c>
      <c r="B51" s="7"/>
      <c r="C51" s="3">
        <f t="shared" si="1"/>
        <v>0</v>
      </c>
      <c r="D51" s="68">
        <f t="shared" si="5"/>
        <v>2.2471485707214123E-2</v>
      </c>
      <c r="E51" s="70">
        <f t="shared" si="6"/>
        <v>26.965782848656946</v>
      </c>
      <c r="F51" s="70">
        <f t="shared" si="7"/>
        <v>0</v>
      </c>
    </row>
    <row r="52" spans="1:6" x14ac:dyDescent="0.25">
      <c r="A52" s="8">
        <f t="shared" si="0"/>
        <v>44891</v>
      </c>
      <c r="B52" s="7"/>
      <c r="C52" s="3">
        <f t="shared" si="1"/>
        <v>0</v>
      </c>
      <c r="D52" s="68">
        <f t="shared" si="5"/>
        <v>2.3539045164062706E-2</v>
      </c>
      <c r="E52" s="70">
        <f t="shared" si="6"/>
        <v>28.246854196875248</v>
      </c>
      <c r="F52" s="70">
        <f t="shared" si="7"/>
        <v>0</v>
      </c>
    </row>
    <row r="53" spans="1:6" x14ac:dyDescent="0.25">
      <c r="A53" s="8">
        <f t="shared" si="0"/>
        <v>44898</v>
      </c>
      <c r="B53" s="7"/>
      <c r="C53" s="3">
        <f t="shared" si="1"/>
        <v>0</v>
      </c>
      <c r="D53" s="68">
        <f t="shared" si="5"/>
        <v>2.4543781198389902E-2</v>
      </c>
      <c r="E53" s="70">
        <f t="shared" si="6"/>
        <v>29.452537438067882</v>
      </c>
      <c r="F53" s="70">
        <f t="shared" si="7"/>
        <v>0</v>
      </c>
    </row>
    <row r="54" spans="1:6" x14ac:dyDescent="0.25">
      <c r="A54" s="8">
        <f t="shared" si="0"/>
        <v>44905</v>
      </c>
      <c r="B54" s="7"/>
      <c r="C54" s="3">
        <f t="shared" si="1"/>
        <v>0</v>
      </c>
      <c r="D54" s="68">
        <f t="shared" si="5"/>
        <v>2.5471042716029547E-2</v>
      </c>
      <c r="E54" s="70">
        <f t="shared" si="6"/>
        <v>30.565251259235456</v>
      </c>
      <c r="F54" s="70">
        <f t="shared" si="7"/>
        <v>0</v>
      </c>
    </row>
    <row r="55" spans="1:6" x14ac:dyDescent="0.25">
      <c r="A55" s="8">
        <f t="shared" si="0"/>
        <v>44912</v>
      </c>
      <c r="B55" s="7"/>
      <c r="C55" s="3">
        <f t="shared" si="1"/>
        <v>0</v>
      </c>
      <c r="D55" s="68">
        <f t="shared" si="5"/>
        <v>2.6307308358782949E-2</v>
      </c>
      <c r="E55" s="70">
        <f t="shared" si="6"/>
        <v>31.56877003053954</v>
      </c>
      <c r="F55" s="70">
        <f t="shared" si="7"/>
        <v>0</v>
      </c>
    </row>
    <row r="56" spans="1:6" x14ac:dyDescent="0.25">
      <c r="A56" s="8">
        <f t="shared" si="0"/>
        <v>44919</v>
      </c>
      <c r="B56" s="7"/>
      <c r="C56" s="3">
        <f t="shared" si="1"/>
        <v>0</v>
      </c>
      <c r="D56" s="68">
        <f t="shared" si="5"/>
        <v>2.7040383673317341E-2</v>
      </c>
      <c r="E56" s="70">
        <f t="shared" si="6"/>
        <v>32.448460407980811</v>
      </c>
      <c r="F56" s="70">
        <f t="shared" si="7"/>
        <v>0</v>
      </c>
    </row>
    <row r="57" spans="1:6" x14ac:dyDescent="0.25">
      <c r="A57" s="8">
        <f t="shared" si="0"/>
        <v>44926</v>
      </c>
      <c r="B57" s="9"/>
      <c r="C57" s="3">
        <f t="shared" si="1"/>
        <v>0</v>
      </c>
      <c r="D57" s="68">
        <f t="shared" si="5"/>
        <v>2.7659578931087798E-2</v>
      </c>
      <c r="E57" s="70">
        <f t="shared" si="6"/>
        <v>33.19149471730536</v>
      </c>
      <c r="F57" s="70">
        <f t="shared" si="7"/>
        <v>0</v>
      </c>
    </row>
    <row r="58" spans="1:6" x14ac:dyDescent="0.25">
      <c r="A58" s="74"/>
    </row>
  </sheetData>
  <mergeCells count="4">
    <mergeCell ref="I19:O19"/>
    <mergeCell ref="I20:O20"/>
    <mergeCell ref="I21:O21"/>
    <mergeCell ref="I27:O27"/>
  </mergeCells>
  <hyperlinks>
    <hyperlink ref="I21" r:id="rId1"/>
    <hyperlink ref="I19" r:id="rId2"/>
    <hyperlink ref="I20" r:id="rId3"/>
    <hyperlink ref="I27" r:id="rId4" display="Deze boeken kunt u hier bestellen"/>
  </hyperlinks>
  <pageMargins left="0.75" right="0.75" top="1" bottom="1" header="0.5" footer="0.5"/>
  <pageSetup paperSize="9" scale="97" orientation="portrait" r:id="rId5"/>
  <headerFooter alignWithMargins="0"/>
  <colBreaks count="1" manualBreakCount="1">
    <brk id="7" max="1048575" man="1"/>
  </colBreaks>
  <drawing r:id="rId6"/>
  <legacyDrawing r:id="rId7"/>
  <mc:AlternateContent xmlns:mc="http://schemas.openxmlformats.org/markup-compatibility/2006">
    <mc:Choice Requires="x14">
      <controls>
        <mc:AlternateContent xmlns:mc="http://schemas.openxmlformats.org/markup-compatibility/2006">
          <mc:Choice Requires="x14">
            <control shapeId="5121" r:id="rId8" name="Spinner 1">
              <controlPr defaultSize="0" autoPict="0">
                <anchor moveWithCells="1" sizeWithCells="1">
                  <from>
                    <xdr:col>16</xdr:col>
                    <xdr:colOff>190500</xdr:colOff>
                    <xdr:row>10</xdr:row>
                    <xdr:rowOff>57150</xdr:rowOff>
                  </from>
                  <to>
                    <xdr:col>16</xdr:col>
                    <xdr:colOff>476250</xdr:colOff>
                    <xdr:row>12</xdr:row>
                    <xdr:rowOff>152400</xdr:rowOff>
                  </to>
                </anchor>
              </controlPr>
            </control>
          </mc:Choice>
        </mc:AlternateContent>
        <mc:AlternateContent xmlns:mc="http://schemas.openxmlformats.org/markup-compatibility/2006">
          <mc:Choice Requires="x14">
            <control shapeId="5122" r:id="rId9" name="Spinner 2">
              <controlPr defaultSize="0" autoPict="0">
                <anchor moveWithCells="1" sizeWithCells="1">
                  <from>
                    <xdr:col>16</xdr:col>
                    <xdr:colOff>180975</xdr:colOff>
                    <xdr:row>2</xdr:row>
                    <xdr:rowOff>57150</xdr:rowOff>
                  </from>
                  <to>
                    <xdr:col>16</xdr:col>
                    <xdr:colOff>466725</xdr:colOff>
                    <xdr:row>4</xdr:row>
                    <xdr:rowOff>152400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79998168889431442"/>
  </sheetPr>
  <dimension ref="A1:S58"/>
  <sheetViews>
    <sheetView showZeros="0" zoomScaleNormal="100" workbookViewId="0">
      <pane xSplit="1" ySplit="14" topLeftCell="B15" activePane="bottomRight" state="frozen"/>
      <selection activeCell="I16" sqref="I16"/>
      <selection pane="topRight" activeCell="I16" sqref="I16"/>
      <selection pane="bottomLeft" activeCell="I16" sqref="I16"/>
      <selection pane="bottomRight" activeCell="A2" sqref="A2"/>
    </sheetView>
  </sheetViews>
  <sheetFormatPr defaultColWidth="9.7109375" defaultRowHeight="15" x14ac:dyDescent="0.25"/>
  <cols>
    <col min="1" max="1" width="9.28515625" style="52" bestFit="1" customWidth="1"/>
    <col min="2" max="2" width="11.28515625" style="49" bestFit="1" customWidth="1"/>
    <col min="3" max="3" width="9.7109375" style="49" bestFit="1" customWidth="1"/>
    <col min="4" max="4" width="9.140625" style="50" bestFit="1" customWidth="1"/>
    <col min="5" max="5" width="15" style="51" bestFit="1" customWidth="1"/>
    <col min="6" max="6" width="11.85546875" style="51" bestFit="1" customWidth="1"/>
    <col min="7" max="7" width="3.7109375" style="46" customWidth="1"/>
    <col min="8" max="15" width="9.7109375" style="46" customWidth="1"/>
    <col min="16" max="16" width="7.7109375" style="46" customWidth="1"/>
    <col min="17" max="17" width="9.85546875" style="46" bestFit="1" customWidth="1"/>
    <col min="18" max="18" width="9.7109375" style="46"/>
    <col min="19" max="19" width="10.85546875" style="46" bestFit="1" customWidth="1"/>
    <col min="20" max="16384" width="9.7109375" style="46"/>
  </cols>
  <sheetData>
    <row r="1" spans="1:19" x14ac:dyDescent="0.25">
      <c r="A1" s="1"/>
      <c r="B1" s="1"/>
      <c r="C1" s="79"/>
      <c r="D1" s="100"/>
      <c r="E1" s="101" t="s">
        <v>30</v>
      </c>
      <c r="F1" s="102"/>
      <c r="Q1" s="111" t="s">
        <v>0</v>
      </c>
    </row>
    <row r="2" spans="1:19" x14ac:dyDescent="0.25">
      <c r="A2" s="2"/>
      <c r="B2" s="77"/>
      <c r="C2" s="83" t="s">
        <v>12</v>
      </c>
      <c r="D2" s="103" t="s">
        <v>12</v>
      </c>
      <c r="E2" s="85"/>
      <c r="F2" s="104" t="s">
        <v>4</v>
      </c>
      <c r="H2" s="47"/>
      <c r="I2" s="47"/>
      <c r="J2" s="47"/>
      <c r="K2" s="47"/>
      <c r="L2" s="47"/>
      <c r="M2" s="47"/>
      <c r="N2" s="47"/>
      <c r="O2" s="47"/>
      <c r="P2" s="47"/>
      <c r="Q2" s="112" t="s">
        <v>1</v>
      </c>
      <c r="R2" s="47"/>
    </row>
    <row r="3" spans="1:19" x14ac:dyDescent="0.25">
      <c r="A3" s="2"/>
      <c r="B3" s="77"/>
      <c r="C3" s="83" t="s">
        <v>2</v>
      </c>
      <c r="D3" s="103" t="s">
        <v>2</v>
      </c>
      <c r="E3" s="105" t="s">
        <v>3</v>
      </c>
      <c r="F3" s="104" t="s">
        <v>31</v>
      </c>
      <c r="Q3" s="113">
        <v>10</v>
      </c>
      <c r="S3" s="109" t="s">
        <v>42</v>
      </c>
    </row>
    <row r="4" spans="1:19" s="47" customFormat="1" x14ac:dyDescent="0.25">
      <c r="A4" s="5" t="s">
        <v>5</v>
      </c>
      <c r="B4" s="78" t="s">
        <v>6</v>
      </c>
      <c r="C4" s="87">
        <f>SUM(C6:C60)</f>
        <v>0</v>
      </c>
      <c r="D4" s="106">
        <f>SUMIF(B5:B60,"&gt;0",D5:D60)</f>
        <v>0</v>
      </c>
      <c r="E4" s="107">
        <f>SUMIF(B6:B60,"&gt;0",E6:E60)</f>
        <v>0</v>
      </c>
      <c r="F4" s="108">
        <f>IF(D4=0,0,C4/D4)</f>
        <v>0</v>
      </c>
      <c r="H4" s="46"/>
      <c r="I4" s="46"/>
      <c r="J4" s="46"/>
      <c r="K4" s="46"/>
      <c r="L4" s="46"/>
      <c r="M4" s="46"/>
      <c r="N4" s="46"/>
      <c r="O4" s="46"/>
      <c r="P4" s="46"/>
      <c r="Q4" s="113">
        <v>8</v>
      </c>
      <c r="R4" s="46"/>
      <c r="S4" s="110">
        <f>SUMIF(D:D,MAX(D5:D369),A:A)</f>
        <v>44569</v>
      </c>
    </row>
    <row r="5" spans="1:19" x14ac:dyDescent="0.25">
      <c r="A5" s="6">
        <v>44562</v>
      </c>
      <c r="B5" s="9"/>
      <c r="C5" s="3"/>
      <c r="D5" s="53"/>
      <c r="E5" s="56"/>
      <c r="F5" s="54" t="s">
        <v>11</v>
      </c>
      <c r="Q5" s="116"/>
    </row>
    <row r="6" spans="1:19" x14ac:dyDescent="0.25">
      <c r="A6" s="4">
        <f t="shared" ref="A6:A57" si="0">A5+7</f>
        <v>44569</v>
      </c>
      <c r="B6" s="7"/>
      <c r="C6" s="3">
        <f t="shared" ref="C6:C57" si="1">IF(B6=0,0,B6-B5)</f>
        <v>0</v>
      </c>
      <c r="D6" s="55">
        <f>SIN((A6*366/365+(34+Q$4)*7)/365*2*PI())*Q$13+100%/52</f>
        <v>2.1153473819057803E-2</v>
      </c>
      <c r="E6" s="51">
        <f t="shared" ref="E6:E37" si="2">D6*E$2</f>
        <v>0</v>
      </c>
      <c r="F6" s="51">
        <f>D6*F$4</f>
        <v>0</v>
      </c>
      <c r="Q6" s="115" t="s">
        <v>7</v>
      </c>
    </row>
    <row r="7" spans="1:19" x14ac:dyDescent="0.25">
      <c r="A7" s="4">
        <f t="shared" si="0"/>
        <v>44576</v>
      </c>
      <c r="B7" s="7"/>
      <c r="C7" s="3">
        <f t="shared" si="1"/>
        <v>0</v>
      </c>
      <c r="D7" s="55">
        <f t="shared" ref="D7:D57" si="3">SIN((A7*366/365+(34+Q$4)*7)/365*2*PI())*Q$13+100%/52</f>
        <v>2.1144016505785391E-2</v>
      </c>
      <c r="E7" s="51">
        <f t="shared" si="2"/>
        <v>0</v>
      </c>
      <c r="F7" s="51">
        <f t="shared" ref="F7:F38" si="4">F$4*D7</f>
        <v>0</v>
      </c>
      <c r="Q7" s="112"/>
    </row>
    <row r="8" spans="1:19" x14ac:dyDescent="0.25">
      <c r="A8" s="8">
        <f t="shared" si="0"/>
        <v>44583</v>
      </c>
      <c r="B8" s="7"/>
      <c r="C8" s="3">
        <f t="shared" si="1"/>
        <v>0</v>
      </c>
      <c r="D8" s="55">
        <f t="shared" si="3"/>
        <v>2.1106660157306421E-2</v>
      </c>
      <c r="E8" s="51">
        <f t="shared" si="2"/>
        <v>0</v>
      </c>
      <c r="F8" s="51">
        <f t="shared" si="4"/>
        <v>0</v>
      </c>
      <c r="Q8" s="112"/>
    </row>
    <row r="9" spans="1:19" x14ac:dyDescent="0.25">
      <c r="A9" s="8">
        <f t="shared" si="0"/>
        <v>44590</v>
      </c>
      <c r="B9" s="7"/>
      <c r="C9" s="3">
        <f t="shared" si="1"/>
        <v>0</v>
      </c>
      <c r="D9" s="55">
        <f t="shared" si="3"/>
        <v>2.1041949505133134E-2</v>
      </c>
      <c r="E9" s="51">
        <f t="shared" si="2"/>
        <v>0</v>
      </c>
      <c r="F9" s="51">
        <f t="shared" si="4"/>
        <v>0</v>
      </c>
      <c r="Q9" s="111" t="s">
        <v>8</v>
      </c>
    </row>
    <row r="10" spans="1:19" x14ac:dyDescent="0.25">
      <c r="A10" s="8">
        <f t="shared" si="0"/>
        <v>44597</v>
      </c>
      <c r="B10" s="7"/>
      <c r="C10" s="3">
        <f t="shared" si="1"/>
        <v>0</v>
      </c>
      <c r="D10" s="55">
        <f t="shared" si="3"/>
        <v>2.0950828162141284E-2</v>
      </c>
      <c r="E10" s="51">
        <f t="shared" si="2"/>
        <v>0</v>
      </c>
      <c r="F10" s="51">
        <f t="shared" si="4"/>
        <v>0</v>
      </c>
      <c r="Q10" s="112" t="s">
        <v>9</v>
      </c>
    </row>
    <row r="11" spans="1:19" x14ac:dyDescent="0.25">
      <c r="A11" s="8">
        <f t="shared" si="0"/>
        <v>44604</v>
      </c>
      <c r="B11" s="7"/>
      <c r="C11" s="3">
        <f t="shared" si="1"/>
        <v>0</v>
      </c>
      <c r="D11" s="55">
        <f t="shared" si="3"/>
        <v>2.083462486277592E-2</v>
      </c>
      <c r="E11" s="51">
        <f t="shared" si="2"/>
        <v>0</v>
      </c>
      <c r="F11" s="51">
        <f t="shared" si="4"/>
        <v>0</v>
      </c>
      <c r="Q11" s="113">
        <v>10</v>
      </c>
    </row>
    <row r="12" spans="1:19" x14ac:dyDescent="0.25">
      <c r="A12" s="8">
        <f t="shared" si="0"/>
        <v>44611</v>
      </c>
      <c r="B12" s="7"/>
      <c r="C12" s="3">
        <f t="shared" si="1"/>
        <v>0</v>
      </c>
      <c r="D12" s="55">
        <f t="shared" si="3"/>
        <v>2.0695034087401629E-2</v>
      </c>
      <c r="E12" s="51">
        <f t="shared" si="2"/>
        <v>0</v>
      </c>
      <c r="F12" s="51">
        <f t="shared" si="4"/>
        <v>0</v>
      </c>
      <c r="Q12" s="113">
        <v>1</v>
      </c>
    </row>
    <row r="13" spans="1:19" x14ac:dyDescent="0.25">
      <c r="A13" s="8">
        <f t="shared" si="0"/>
        <v>44618</v>
      </c>
      <c r="B13" s="7"/>
      <c r="C13" s="3">
        <f t="shared" si="1"/>
        <v>0</v>
      </c>
      <c r="D13" s="55">
        <f t="shared" si="3"/>
        <v>2.0534091353333669E-2</v>
      </c>
      <c r="E13" s="51">
        <f t="shared" si="2"/>
        <v>0</v>
      </c>
      <c r="F13" s="51">
        <f t="shared" si="4"/>
        <v>0</v>
      </c>
      <c r="Q13" s="116">
        <f>100%/52/10*Q12</f>
        <v>1.9230769230769232E-3</v>
      </c>
    </row>
    <row r="14" spans="1:19" x14ac:dyDescent="0.25">
      <c r="A14" s="8">
        <f t="shared" si="0"/>
        <v>44625</v>
      </c>
      <c r="B14" s="7"/>
      <c r="C14" s="3">
        <f t="shared" si="1"/>
        <v>0</v>
      </c>
      <c r="D14" s="55">
        <f t="shared" si="3"/>
        <v>2.0354143532856823E-2</v>
      </c>
      <c r="E14" s="51">
        <f t="shared" si="2"/>
        <v>0</v>
      </c>
      <c r="F14" s="51">
        <f t="shared" si="4"/>
        <v>0</v>
      </c>
      <c r="Q14" s="115" t="s">
        <v>10</v>
      </c>
    </row>
    <row r="15" spans="1:19" x14ac:dyDescent="0.25">
      <c r="A15" s="8">
        <f t="shared" si="0"/>
        <v>44632</v>
      </c>
      <c r="B15" s="7"/>
      <c r="C15" s="3">
        <f t="shared" si="1"/>
        <v>0</v>
      </c>
      <c r="D15" s="55">
        <f t="shared" si="3"/>
        <v>2.0157814631056595E-2</v>
      </c>
      <c r="E15" s="51">
        <f t="shared" si="2"/>
        <v>0</v>
      </c>
      <c r="F15" s="51">
        <f t="shared" si="4"/>
        <v>0</v>
      </c>
    </row>
    <row r="16" spans="1:19" x14ac:dyDescent="0.25">
      <c r="A16" s="8">
        <f t="shared" si="0"/>
        <v>44639</v>
      </c>
      <c r="B16" s="7"/>
      <c r="C16" s="3">
        <f t="shared" si="1"/>
        <v>0</v>
      </c>
      <c r="D16" s="55">
        <f t="shared" si="3"/>
        <v>1.9947967522489042E-2</v>
      </c>
      <c r="E16" s="51">
        <f t="shared" si="2"/>
        <v>0</v>
      </c>
      <c r="F16" s="51">
        <f t="shared" si="4"/>
        <v>0</v>
      </c>
      <c r="I16" s="117"/>
      <c r="J16" s="118"/>
      <c r="K16" s="118"/>
      <c r="L16" s="118"/>
      <c r="M16" s="118"/>
      <c r="N16" s="118"/>
      <c r="O16" s="119"/>
    </row>
    <row r="17" spans="1:15" x14ac:dyDescent="0.25">
      <c r="A17" s="8">
        <f t="shared" si="0"/>
        <v>44646</v>
      </c>
      <c r="B17" s="7"/>
      <c r="C17" s="3">
        <f t="shared" si="1"/>
        <v>0</v>
      </c>
      <c r="D17" s="55">
        <f t="shared" si="3"/>
        <v>1.9727662204649714E-2</v>
      </c>
      <c r="E17" s="51">
        <f t="shared" si="2"/>
        <v>0</v>
      </c>
      <c r="F17" s="51">
        <f t="shared" si="4"/>
        <v>0</v>
      </c>
      <c r="I17" s="120" t="s">
        <v>32</v>
      </c>
      <c r="J17" s="121"/>
      <c r="K17" s="121"/>
      <c r="L17" s="121"/>
      <c r="M17" s="121"/>
      <c r="N17" s="121"/>
      <c r="O17" s="122"/>
    </row>
    <row r="18" spans="1:15" x14ac:dyDescent="0.25">
      <c r="A18" s="8">
        <f t="shared" si="0"/>
        <v>44653</v>
      </c>
      <c r="B18" s="7"/>
      <c r="C18" s="3">
        <f t="shared" si="1"/>
        <v>0</v>
      </c>
      <c r="D18" s="55">
        <f t="shared" si="3"/>
        <v>1.9500111176988549E-2</v>
      </c>
      <c r="E18" s="51">
        <f t="shared" si="2"/>
        <v>0</v>
      </c>
      <c r="F18" s="51">
        <f t="shared" si="4"/>
        <v>0</v>
      </c>
      <c r="I18" s="120" t="s">
        <v>33</v>
      </c>
      <c r="J18" s="121"/>
      <c r="K18" s="121"/>
      <c r="L18" s="121"/>
      <c r="M18" s="121"/>
      <c r="N18" s="121"/>
      <c r="O18" s="122"/>
    </row>
    <row r="19" spans="1:15" x14ac:dyDescent="0.25">
      <c r="A19" s="8">
        <f t="shared" si="0"/>
        <v>44660</v>
      </c>
      <c r="B19" s="7"/>
      <c r="C19" s="3">
        <f t="shared" si="1"/>
        <v>0</v>
      </c>
      <c r="D19" s="55">
        <f t="shared" si="3"/>
        <v>1.9268632596136377E-2</v>
      </c>
      <c r="E19" s="51">
        <f t="shared" si="2"/>
        <v>0</v>
      </c>
      <c r="F19" s="51">
        <f t="shared" si="4"/>
        <v>0</v>
      </c>
      <c r="I19" s="129" t="s">
        <v>34</v>
      </c>
      <c r="J19" s="130"/>
      <c r="K19" s="130"/>
      <c r="L19" s="130"/>
      <c r="M19" s="130"/>
      <c r="N19" s="130"/>
      <c r="O19" s="131"/>
    </row>
    <row r="20" spans="1:15" x14ac:dyDescent="0.25">
      <c r="A20" s="8">
        <f t="shared" si="0"/>
        <v>44667</v>
      </c>
      <c r="B20" s="7"/>
      <c r="C20" s="3">
        <f t="shared" si="1"/>
        <v>0</v>
      </c>
      <c r="D20" s="55">
        <f t="shared" si="3"/>
        <v>1.9036601890434893E-2</v>
      </c>
      <c r="E20" s="51">
        <f t="shared" si="2"/>
        <v>0</v>
      </c>
      <c r="F20" s="51">
        <f t="shared" si="4"/>
        <v>0</v>
      </c>
      <c r="I20" s="129" t="s">
        <v>35</v>
      </c>
      <c r="J20" s="130"/>
      <c r="K20" s="130"/>
      <c r="L20" s="130"/>
      <c r="M20" s="130"/>
      <c r="N20" s="130"/>
      <c r="O20" s="131"/>
    </row>
    <row r="21" spans="1:15" x14ac:dyDescent="0.25">
      <c r="A21" s="8">
        <f t="shared" si="0"/>
        <v>44674</v>
      </c>
      <c r="B21" s="7"/>
      <c r="C21" s="3">
        <f t="shared" si="1"/>
        <v>0</v>
      </c>
      <c r="D21" s="55">
        <f t="shared" si="3"/>
        <v>1.8807402539328649E-2</v>
      </c>
      <c r="E21" s="51">
        <f t="shared" si="2"/>
        <v>0</v>
      </c>
      <c r="F21" s="51">
        <f t="shared" si="4"/>
        <v>0</v>
      </c>
      <c r="I21" s="129" t="s">
        <v>36</v>
      </c>
      <c r="J21" s="130"/>
      <c r="K21" s="130"/>
      <c r="L21" s="130"/>
      <c r="M21" s="130"/>
      <c r="N21" s="130"/>
      <c r="O21" s="131"/>
    </row>
    <row r="22" spans="1:15" x14ac:dyDescent="0.25">
      <c r="A22" s="8">
        <f t="shared" si="0"/>
        <v>44681</v>
      </c>
      <c r="B22" s="7"/>
      <c r="C22" s="3">
        <f t="shared" si="1"/>
        <v>0</v>
      </c>
      <c r="D22" s="55">
        <f t="shared" si="3"/>
        <v>1.8584376735355609E-2</v>
      </c>
      <c r="E22" s="51">
        <f t="shared" si="2"/>
        <v>0</v>
      </c>
      <c r="F22" s="51">
        <f t="shared" si="4"/>
        <v>0</v>
      </c>
      <c r="I22" s="120"/>
      <c r="J22" s="121"/>
      <c r="K22" s="121"/>
      <c r="L22" s="121"/>
      <c r="M22" s="121"/>
      <c r="N22" s="121"/>
      <c r="O22" s="122"/>
    </row>
    <row r="23" spans="1:15" x14ac:dyDescent="0.25">
      <c r="A23" s="8">
        <f t="shared" si="0"/>
        <v>44688</v>
      </c>
      <c r="B23" s="7"/>
      <c r="C23" s="3">
        <f t="shared" si="1"/>
        <v>0</v>
      </c>
      <c r="D23" s="55">
        <f t="shared" si="3"/>
        <v>1.8370776648184726E-2</v>
      </c>
      <c r="E23" s="51">
        <f t="shared" si="2"/>
        <v>0</v>
      </c>
      <c r="F23" s="51">
        <f t="shared" si="4"/>
        <v>0</v>
      </c>
      <c r="I23" s="120" t="s">
        <v>37</v>
      </c>
      <c r="J23" s="121"/>
      <c r="K23" s="121"/>
      <c r="L23" s="121"/>
      <c r="M23" s="121"/>
      <c r="N23" s="121"/>
      <c r="O23" s="122"/>
    </row>
    <row r="24" spans="1:15" x14ac:dyDescent="0.25">
      <c r="A24" s="8">
        <f t="shared" si="0"/>
        <v>44695</v>
      </c>
      <c r="B24" s="7"/>
      <c r="C24" s="3">
        <f t="shared" si="1"/>
        <v>0</v>
      </c>
      <c r="D24" s="55">
        <f t="shared" si="3"/>
        <v>1.8169717001369993E-2</v>
      </c>
      <c r="E24" s="51">
        <f t="shared" si="2"/>
        <v>0</v>
      </c>
      <c r="F24" s="51">
        <f t="shared" si="4"/>
        <v>0</v>
      </c>
      <c r="I24" s="120" t="s">
        <v>38</v>
      </c>
      <c r="J24" s="121"/>
      <c r="K24" s="121"/>
      <c r="L24" s="121"/>
      <c r="M24" s="121"/>
      <c r="N24" s="121"/>
      <c r="O24" s="122"/>
    </row>
    <row r="25" spans="1:15" x14ac:dyDescent="0.25">
      <c r="A25" s="8">
        <f t="shared" si="0"/>
        <v>44702</v>
      </c>
      <c r="B25" s="7"/>
      <c r="C25" s="3">
        <f t="shared" si="1"/>
        <v>0</v>
      </c>
      <c r="D25" s="55">
        <f t="shared" si="3"/>
        <v>1.798412965334829E-2</v>
      </c>
      <c r="E25" s="51">
        <f t="shared" si="2"/>
        <v>0</v>
      </c>
      <c r="F25" s="51">
        <f t="shared" si="4"/>
        <v>0</v>
      </c>
      <c r="I25" s="120" t="s">
        <v>39</v>
      </c>
      <c r="J25" s="121"/>
      <c r="K25" s="121"/>
      <c r="L25" s="121"/>
      <c r="M25" s="121"/>
      <c r="N25" s="121"/>
      <c r="O25" s="122"/>
    </row>
    <row r="26" spans="1:15" x14ac:dyDescent="0.25">
      <c r="A26" s="8">
        <f t="shared" si="0"/>
        <v>44709</v>
      </c>
      <c r="B26" s="7"/>
      <c r="C26" s="3">
        <f t="shared" si="1"/>
        <v>0</v>
      </c>
      <c r="D26" s="55">
        <f t="shared" si="3"/>
        <v>1.7816720844982599E-2</v>
      </c>
      <c r="E26" s="51">
        <f t="shared" si="2"/>
        <v>0</v>
      </c>
      <c r="F26" s="51">
        <f t="shared" si="4"/>
        <v>0</v>
      </c>
      <c r="I26" s="120" t="s">
        <v>40</v>
      </c>
      <c r="J26" s="121"/>
      <c r="K26" s="121"/>
      <c r="L26" s="121"/>
      <c r="M26" s="121"/>
      <c r="N26" s="121"/>
      <c r="O26" s="122"/>
    </row>
    <row r="27" spans="1:15" x14ac:dyDescent="0.25">
      <c r="A27" s="8">
        <f t="shared" si="0"/>
        <v>44716</v>
      </c>
      <c r="B27" s="7"/>
      <c r="C27" s="3">
        <f t="shared" si="1"/>
        <v>0</v>
      </c>
      <c r="D27" s="55">
        <f t="shared" si="3"/>
        <v>1.7669931737067254E-2</v>
      </c>
      <c r="E27" s="51">
        <f t="shared" si="2"/>
        <v>0</v>
      </c>
      <c r="F27" s="51">
        <f t="shared" si="4"/>
        <v>0</v>
      </c>
      <c r="I27" s="132" t="s">
        <v>41</v>
      </c>
      <c r="J27" s="133"/>
      <c r="K27" s="133"/>
      <c r="L27" s="133"/>
      <c r="M27" s="133"/>
      <c r="N27" s="133"/>
      <c r="O27" s="134"/>
    </row>
    <row r="28" spans="1:15" x14ac:dyDescent="0.25">
      <c r="A28" s="8">
        <f t="shared" si="0"/>
        <v>44723</v>
      </c>
      <c r="B28" s="7"/>
      <c r="C28" s="3">
        <f t="shared" si="1"/>
        <v>0</v>
      </c>
      <c r="D28" s="55">
        <f t="shared" si="3"/>
        <v>1.7545902813241879E-2</v>
      </c>
      <c r="E28" s="51">
        <f t="shared" si="2"/>
        <v>0</v>
      </c>
      <c r="F28" s="51">
        <f t="shared" si="4"/>
        <v>0</v>
      </c>
      <c r="I28" s="123"/>
      <c r="J28" s="124"/>
      <c r="K28" s="124"/>
      <c r="L28" s="124"/>
      <c r="M28" s="124"/>
      <c r="N28" s="124"/>
      <c r="O28" s="125"/>
    </row>
    <row r="29" spans="1:15" x14ac:dyDescent="0.25">
      <c r="A29" s="8">
        <f t="shared" si="0"/>
        <v>44730</v>
      </c>
      <c r="B29" s="7"/>
      <c r="C29" s="3">
        <f t="shared" si="1"/>
        <v>0</v>
      </c>
      <c r="D29" s="55">
        <f t="shared" si="3"/>
        <v>1.7446442667385959E-2</v>
      </c>
      <c r="E29" s="51">
        <f t="shared" si="2"/>
        <v>0</v>
      </c>
      <c r="F29" s="51">
        <f t="shared" si="4"/>
        <v>0</v>
      </c>
    </row>
    <row r="30" spans="1:15" x14ac:dyDescent="0.25">
      <c r="A30" s="8">
        <f t="shared" si="0"/>
        <v>44737</v>
      </c>
      <c r="B30" s="7"/>
      <c r="C30" s="3">
        <f t="shared" si="1"/>
        <v>0</v>
      </c>
      <c r="D30" s="55">
        <f t="shared" si="3"/>
        <v>1.7373001630644782E-2</v>
      </c>
      <c r="E30" s="51">
        <f t="shared" si="2"/>
        <v>0</v>
      </c>
      <c r="F30" s="51">
        <f t="shared" si="4"/>
        <v>0</v>
      </c>
    </row>
    <row r="31" spans="1:15" x14ac:dyDescent="0.25">
      <c r="A31" s="8">
        <f t="shared" si="0"/>
        <v>44744</v>
      </c>
      <c r="B31" s="7"/>
      <c r="C31" s="3">
        <f t="shared" si="1"/>
        <v>0</v>
      </c>
      <c r="D31" s="55">
        <f t="shared" si="3"/>
        <v>1.7326650622651107E-2</v>
      </c>
      <c r="E31" s="51">
        <f t="shared" si="2"/>
        <v>0</v>
      </c>
      <c r="F31" s="51">
        <f t="shared" si="4"/>
        <v>0</v>
      </c>
    </row>
    <row r="32" spans="1:15" x14ac:dyDescent="0.25">
      <c r="A32" s="8">
        <f t="shared" si="0"/>
        <v>44751</v>
      </c>
      <c r="B32" s="7"/>
      <c r="C32" s="3">
        <f t="shared" si="1"/>
        <v>0</v>
      </c>
      <c r="D32" s="55">
        <f t="shared" si="3"/>
        <v>1.7308065535340637E-2</v>
      </c>
      <c r="E32" s="51">
        <f t="shared" si="2"/>
        <v>0</v>
      </c>
      <c r="F32" s="51">
        <f t="shared" si="4"/>
        <v>0</v>
      </c>
    </row>
    <row r="33" spans="1:6" x14ac:dyDescent="0.25">
      <c r="A33" s="8">
        <f t="shared" si="0"/>
        <v>44758</v>
      </c>
      <c r="B33" s="7"/>
      <c r="C33" s="3">
        <f t="shared" si="1"/>
        <v>0</v>
      </c>
      <c r="D33" s="55">
        <f t="shared" si="3"/>
        <v>1.7317517377072746E-2</v>
      </c>
      <c r="E33" s="51">
        <f t="shared" si="2"/>
        <v>0</v>
      </c>
      <c r="F33" s="51">
        <f t="shared" si="4"/>
        <v>0</v>
      </c>
    </row>
    <row r="34" spans="1:6" x14ac:dyDescent="0.25">
      <c r="A34" s="8">
        <f t="shared" si="0"/>
        <v>44765</v>
      </c>
      <c r="B34" s="7"/>
      <c r="C34" s="3">
        <f t="shared" si="1"/>
        <v>0</v>
      </c>
      <c r="D34" s="55">
        <f t="shared" si="3"/>
        <v>1.7354868320777834E-2</v>
      </c>
      <c r="E34" s="51">
        <f t="shared" si="2"/>
        <v>0</v>
      </c>
      <c r="F34" s="51">
        <f t="shared" si="4"/>
        <v>0</v>
      </c>
    </row>
    <row r="35" spans="1:6" x14ac:dyDescent="0.25">
      <c r="A35" s="8">
        <f t="shared" si="0"/>
        <v>44772</v>
      </c>
      <c r="B35" s="7"/>
      <c r="C35" s="3">
        <f t="shared" si="1"/>
        <v>0</v>
      </c>
      <c r="D35" s="55">
        <f t="shared" si="3"/>
        <v>1.7419573713756322E-2</v>
      </c>
      <c r="E35" s="51">
        <f t="shared" si="2"/>
        <v>0</v>
      </c>
      <c r="F35" s="51">
        <f t="shared" si="4"/>
        <v>0</v>
      </c>
    </row>
    <row r="36" spans="1:6" x14ac:dyDescent="0.25">
      <c r="A36" s="8">
        <f t="shared" si="0"/>
        <v>44779</v>
      </c>
      <c r="B36" s="7"/>
      <c r="C36" s="3">
        <f t="shared" si="1"/>
        <v>0</v>
      </c>
      <c r="D36" s="55">
        <f t="shared" si="3"/>
        <v>1.7510690019822188E-2</v>
      </c>
      <c r="E36" s="51">
        <f t="shared" si="2"/>
        <v>0</v>
      </c>
      <c r="F36" s="51">
        <f t="shared" si="4"/>
        <v>0</v>
      </c>
    </row>
    <row r="37" spans="1:6" x14ac:dyDescent="0.25">
      <c r="A37" s="8">
        <f t="shared" si="0"/>
        <v>44786</v>
      </c>
      <c r="B37" s="7"/>
      <c r="C37" s="3">
        <f t="shared" si="1"/>
        <v>0</v>
      </c>
      <c r="D37" s="55">
        <f t="shared" si="3"/>
        <v>1.7626888577979002E-2</v>
      </c>
      <c r="E37" s="51">
        <f t="shared" si="2"/>
        <v>0</v>
      </c>
      <c r="F37" s="51">
        <f t="shared" si="4"/>
        <v>0</v>
      </c>
    </row>
    <row r="38" spans="1:6" x14ac:dyDescent="0.25">
      <c r="A38" s="8">
        <f t="shared" si="0"/>
        <v>44793</v>
      </c>
      <c r="B38" s="7"/>
      <c r="C38" s="3">
        <f t="shared" si="1"/>
        <v>0</v>
      </c>
      <c r="D38" s="55">
        <f t="shared" si="3"/>
        <v>1.7766474976998639E-2</v>
      </c>
      <c r="E38" s="51">
        <f t="shared" ref="E38:E57" si="5">D38*E$2</f>
        <v>0</v>
      </c>
      <c r="F38" s="51">
        <f t="shared" si="4"/>
        <v>0</v>
      </c>
    </row>
    <row r="39" spans="1:6" x14ac:dyDescent="0.25">
      <c r="A39" s="8">
        <f t="shared" si="0"/>
        <v>44800</v>
      </c>
      <c r="B39" s="7"/>
      <c r="C39" s="3">
        <f t="shared" si="1"/>
        <v>0</v>
      </c>
      <c r="D39" s="55">
        <f t="shared" si="3"/>
        <v>1.7927413763381986E-2</v>
      </c>
      <c r="E39" s="51">
        <f t="shared" si="5"/>
        <v>0</v>
      </c>
      <c r="F39" s="51">
        <f t="shared" ref="F39:F57" si="6">F$4*D39</f>
        <v>0</v>
      </c>
    </row>
    <row r="40" spans="1:6" x14ac:dyDescent="0.25">
      <c r="A40" s="8">
        <f t="shared" si="0"/>
        <v>44807</v>
      </c>
      <c r="B40" s="7"/>
      <c r="C40" s="3">
        <f t="shared" si="1"/>
        <v>0</v>
      </c>
      <c r="D40" s="55">
        <f t="shared" si="3"/>
        <v>1.8107358122409534E-2</v>
      </c>
      <c r="E40" s="51">
        <f t="shared" si="5"/>
        <v>0</v>
      </c>
      <c r="F40" s="51">
        <f t="shared" si="6"/>
        <v>0</v>
      </c>
    </row>
    <row r="41" spans="1:6" x14ac:dyDescent="0.25">
      <c r="A41" s="8">
        <f t="shared" si="0"/>
        <v>44814</v>
      </c>
      <c r="B41" s="7"/>
      <c r="C41" s="3">
        <f t="shared" si="1"/>
        <v>0</v>
      </c>
      <c r="D41" s="55">
        <f t="shared" si="3"/>
        <v>1.8303684099470741E-2</v>
      </c>
      <c r="E41" s="51">
        <f t="shared" si="5"/>
        <v>0</v>
      </c>
      <c r="F41" s="51">
        <f t="shared" si="6"/>
        <v>0</v>
      </c>
    </row>
    <row r="42" spans="1:6" x14ac:dyDescent="0.25">
      <c r="A42" s="8">
        <f t="shared" si="0"/>
        <v>44821</v>
      </c>
      <c r="B42" s="7"/>
      <c r="C42" s="3">
        <f t="shared" si="1"/>
        <v>0</v>
      </c>
      <c r="D42" s="55">
        <f t="shared" si="3"/>
        <v>1.85135288626582E-2</v>
      </c>
      <c r="E42" s="51">
        <f t="shared" si="5"/>
        <v>0</v>
      </c>
      <c r="F42" s="51">
        <f t="shared" si="6"/>
        <v>0</v>
      </c>
    </row>
    <row r="43" spans="1:6" x14ac:dyDescent="0.25">
      <c r="A43" s="8">
        <f t="shared" si="0"/>
        <v>44828</v>
      </c>
      <c r="B43" s="7"/>
      <c r="C43" s="3">
        <f t="shared" si="1"/>
        <v>0</v>
      </c>
      <c r="D43" s="55">
        <f t="shared" si="3"/>
        <v>1.8733832448676765E-2</v>
      </c>
      <c r="E43" s="51">
        <f t="shared" si="5"/>
        <v>0</v>
      </c>
      <c r="F43" s="51">
        <f t="shared" si="6"/>
        <v>0</v>
      </c>
    </row>
    <row r="44" spans="1:6" x14ac:dyDescent="0.25">
      <c r="A44" s="8">
        <f t="shared" si="0"/>
        <v>44835</v>
      </c>
      <c r="B44" s="7"/>
      <c r="C44" s="3">
        <f t="shared" si="1"/>
        <v>0</v>
      </c>
      <c r="D44" s="55">
        <f t="shared" si="3"/>
        <v>1.8961382383329964E-2</v>
      </c>
      <c r="E44" s="51">
        <f t="shared" si="5"/>
        <v>0</v>
      </c>
      <c r="F44" s="51">
        <f t="shared" si="6"/>
        <v>0</v>
      </c>
    </row>
    <row r="45" spans="1:6" x14ac:dyDescent="0.25">
      <c r="A45" s="8">
        <f t="shared" si="0"/>
        <v>44842</v>
      </c>
      <c r="B45" s="7"/>
      <c r="C45" s="3">
        <f t="shared" si="1"/>
        <v>0</v>
      </c>
      <c r="D45" s="55">
        <f t="shared" si="3"/>
        <v>1.9192860525925247E-2</v>
      </c>
      <c r="E45" s="51">
        <f t="shared" si="5"/>
        <v>0</v>
      </c>
      <c r="F45" s="51">
        <f t="shared" si="6"/>
        <v>0</v>
      </c>
    </row>
    <row r="46" spans="1:6" x14ac:dyDescent="0.25">
      <c r="A46" s="8">
        <f t="shared" si="0"/>
        <v>44849</v>
      </c>
      <c r="B46" s="7"/>
      <c r="C46" s="3">
        <f t="shared" si="1"/>
        <v>0</v>
      </c>
      <c r="D46" s="55">
        <f t="shared" si="3"/>
        <v>1.9424891454511602E-2</v>
      </c>
      <c r="E46" s="51">
        <f t="shared" si="5"/>
        <v>0</v>
      </c>
      <c r="F46" s="51">
        <f t="shared" si="6"/>
        <v>0</v>
      </c>
    </row>
    <row r="47" spans="1:6" x14ac:dyDescent="0.25">
      <c r="A47" s="8">
        <f t="shared" si="0"/>
        <v>44856</v>
      </c>
      <c r="B47" s="7"/>
      <c r="C47" s="3">
        <f t="shared" si="1"/>
        <v>0</v>
      </c>
      <c r="D47" s="55">
        <f t="shared" si="3"/>
        <v>1.9654091686394353E-2</v>
      </c>
      <c r="E47" s="51">
        <f t="shared" si="5"/>
        <v>0</v>
      </c>
      <c r="F47" s="51">
        <f t="shared" si="6"/>
        <v>0</v>
      </c>
    </row>
    <row r="48" spans="1:6" x14ac:dyDescent="0.25">
      <c r="A48" s="8">
        <f t="shared" si="0"/>
        <v>44863</v>
      </c>
      <c r="B48" s="7"/>
      <c r="C48" s="3">
        <f t="shared" si="1"/>
        <v>0</v>
      </c>
      <c r="D48" s="55">
        <f t="shared" si="3"/>
        <v>1.9877119016191821E-2</v>
      </c>
      <c r="E48" s="51">
        <f t="shared" si="5"/>
        <v>0</v>
      </c>
      <c r="F48" s="51">
        <f t="shared" si="6"/>
        <v>0</v>
      </c>
    </row>
    <row r="49" spans="1:6" x14ac:dyDescent="0.25">
      <c r="A49" s="8">
        <f t="shared" si="0"/>
        <v>44870</v>
      </c>
      <c r="B49" s="7"/>
      <c r="C49" s="3">
        <f t="shared" si="1"/>
        <v>0</v>
      </c>
      <c r="D49" s="55">
        <f t="shared" si="3"/>
        <v>2.0090721251986049E-2</v>
      </c>
      <c r="E49" s="51">
        <f t="shared" si="5"/>
        <v>0</v>
      </c>
      <c r="F49" s="51">
        <f t="shared" si="6"/>
        <v>0</v>
      </c>
    </row>
    <row r="50" spans="1:6" x14ac:dyDescent="0.25">
      <c r="A50" s="8">
        <f t="shared" si="0"/>
        <v>44877</v>
      </c>
      <c r="B50" s="7"/>
      <c r="C50" s="3">
        <f t="shared" si="1"/>
        <v>0</v>
      </c>
      <c r="D50" s="55">
        <f t="shared" si="3"/>
        <v>2.0291783638890948E-2</v>
      </c>
      <c r="E50" s="51">
        <f t="shared" si="5"/>
        <v>0</v>
      </c>
      <c r="F50" s="51">
        <f t="shared" si="6"/>
        <v>0</v>
      </c>
    </row>
    <row r="51" spans="1:6" x14ac:dyDescent="0.25">
      <c r="A51" s="8">
        <f t="shared" si="0"/>
        <v>44884</v>
      </c>
      <c r="B51" s="7"/>
      <c r="C51" s="3">
        <f t="shared" si="1"/>
        <v>0</v>
      </c>
      <c r="D51" s="55">
        <f t="shared" si="3"/>
        <v>2.0477374278514301E-2</v>
      </c>
      <c r="E51" s="51">
        <f t="shared" si="5"/>
        <v>0</v>
      </c>
      <c r="F51" s="51">
        <f t="shared" si="6"/>
        <v>0</v>
      </c>
    </row>
    <row r="52" spans="1:6" x14ac:dyDescent="0.25">
      <c r="A52" s="8">
        <f t="shared" si="0"/>
        <v>44891</v>
      </c>
      <c r="B52" s="7"/>
      <c r="C52" s="3">
        <f t="shared" si="1"/>
        <v>0</v>
      </c>
      <c r="D52" s="55">
        <f t="shared" si="3"/>
        <v>2.0644786881994337E-2</v>
      </c>
      <c r="E52" s="51">
        <f t="shared" si="5"/>
        <v>0</v>
      </c>
      <c r="F52" s="51">
        <f t="shared" si="6"/>
        <v>0</v>
      </c>
    </row>
    <row r="53" spans="1:6" x14ac:dyDescent="0.25">
      <c r="A53" s="8">
        <f t="shared" si="0"/>
        <v>44898</v>
      </c>
      <c r="B53" s="7"/>
      <c r="C53" s="3">
        <f t="shared" si="1"/>
        <v>0</v>
      </c>
      <c r="D53" s="55">
        <f t="shared" si="3"/>
        <v>2.0791580233196421E-2</v>
      </c>
      <c r="E53" s="51">
        <f t="shared" si="5"/>
        <v>0</v>
      </c>
      <c r="F53" s="51">
        <f t="shared" si="6"/>
        <v>0</v>
      </c>
    </row>
    <row r="54" spans="1:6" x14ac:dyDescent="0.25">
      <c r="A54" s="8">
        <f t="shared" si="0"/>
        <v>44905</v>
      </c>
      <c r="B54" s="7"/>
      <c r="C54" s="3">
        <f t="shared" si="1"/>
        <v>0</v>
      </c>
      <c r="D54" s="55">
        <f t="shared" si="3"/>
        <v>2.091561378660519E-2</v>
      </c>
      <c r="E54" s="51">
        <f t="shared" si="5"/>
        <v>0</v>
      </c>
      <c r="F54" s="51">
        <f t="shared" si="6"/>
        <v>0</v>
      </c>
    </row>
    <row r="55" spans="1:6" x14ac:dyDescent="0.25">
      <c r="A55" s="8">
        <f t="shared" si="0"/>
        <v>44912</v>
      </c>
      <c r="B55" s="7"/>
      <c r="C55" s="3">
        <f t="shared" si="1"/>
        <v>0</v>
      </c>
      <c r="D55" s="55">
        <f t="shared" si="3"/>
        <v>2.1015078880832327E-2</v>
      </c>
      <c r="E55" s="51">
        <f t="shared" si="5"/>
        <v>0</v>
      </c>
      <c r="F55" s="51">
        <f t="shared" si="6"/>
        <v>0</v>
      </c>
    </row>
    <row r="56" spans="1:6" x14ac:dyDescent="0.25">
      <c r="A56" s="8">
        <f t="shared" si="0"/>
        <v>44919</v>
      </c>
      <c r="B56" s="7"/>
      <c r="C56" s="3">
        <f t="shared" si="1"/>
        <v>0</v>
      </c>
      <c r="D56" s="55">
        <f t="shared" si="3"/>
        <v>2.1088525112575474E-2</v>
      </c>
      <c r="E56" s="51">
        <f t="shared" si="5"/>
        <v>0</v>
      </c>
      <c r="F56" s="51">
        <f t="shared" si="6"/>
        <v>0</v>
      </c>
    </row>
    <row r="57" spans="1:6" x14ac:dyDescent="0.25">
      <c r="A57" s="8">
        <f t="shared" si="0"/>
        <v>44926</v>
      </c>
      <c r="B57" s="9"/>
      <c r="C57" s="3">
        <f t="shared" si="1"/>
        <v>0</v>
      </c>
      <c r="D57" s="55">
        <f t="shared" si="3"/>
        <v>2.1134881486447918E-2</v>
      </c>
      <c r="E57" s="51">
        <f t="shared" si="5"/>
        <v>0</v>
      </c>
      <c r="F57" s="51">
        <f t="shared" si="6"/>
        <v>0</v>
      </c>
    </row>
    <row r="58" spans="1:6" x14ac:dyDescent="0.25">
      <c r="A58" s="48"/>
    </row>
  </sheetData>
  <mergeCells count="4">
    <mergeCell ref="I19:O19"/>
    <mergeCell ref="I20:O20"/>
    <mergeCell ref="I21:O21"/>
    <mergeCell ref="I27:O27"/>
  </mergeCells>
  <hyperlinks>
    <hyperlink ref="I21" r:id="rId1"/>
    <hyperlink ref="I19" r:id="rId2"/>
    <hyperlink ref="I20" r:id="rId3"/>
    <hyperlink ref="I27" r:id="rId4" display="Deze boeken kunt u hier bestellen"/>
  </hyperlinks>
  <pageMargins left="0.75" right="0.75" top="1" bottom="1" header="0.5" footer="0.5"/>
  <pageSetup paperSize="9" scale="97" orientation="portrait" r:id="rId5"/>
  <headerFooter alignWithMargins="0"/>
  <colBreaks count="1" manualBreakCount="1">
    <brk id="7" max="1048575" man="1"/>
  </colBreaks>
  <drawing r:id="rId6"/>
  <legacyDrawing r:id="rId7"/>
  <mc:AlternateContent xmlns:mc="http://schemas.openxmlformats.org/markup-compatibility/2006">
    <mc:Choice Requires="x14">
      <controls>
        <mc:AlternateContent xmlns:mc="http://schemas.openxmlformats.org/markup-compatibility/2006">
          <mc:Choice Requires="x14">
            <control shapeId="3073" r:id="rId8" name="Spinner 1">
              <controlPr defaultSize="0" autoPict="0">
                <anchor moveWithCells="1" sizeWithCells="1">
                  <from>
                    <xdr:col>16</xdr:col>
                    <xdr:colOff>190500</xdr:colOff>
                    <xdr:row>10</xdr:row>
                    <xdr:rowOff>57150</xdr:rowOff>
                  </from>
                  <to>
                    <xdr:col>16</xdr:col>
                    <xdr:colOff>476250</xdr:colOff>
                    <xdr:row>12</xdr:row>
                    <xdr:rowOff>152400</xdr:rowOff>
                  </to>
                </anchor>
              </controlPr>
            </control>
          </mc:Choice>
        </mc:AlternateContent>
        <mc:AlternateContent xmlns:mc="http://schemas.openxmlformats.org/markup-compatibility/2006">
          <mc:Choice Requires="x14">
            <control shapeId="3074" r:id="rId9" name="Spinner 2">
              <controlPr defaultSize="0" autoPict="0">
                <anchor moveWithCells="1" sizeWithCells="1">
                  <from>
                    <xdr:col>16</xdr:col>
                    <xdr:colOff>190500</xdr:colOff>
                    <xdr:row>2</xdr:row>
                    <xdr:rowOff>57150</xdr:rowOff>
                  </from>
                  <to>
                    <xdr:col>16</xdr:col>
                    <xdr:colOff>476250</xdr:colOff>
                    <xdr:row>4</xdr:row>
                    <xdr:rowOff>152400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39997558519241921"/>
  </sheetPr>
  <dimension ref="A1:S58"/>
  <sheetViews>
    <sheetView showZeros="0" zoomScaleNormal="100" workbookViewId="0">
      <pane ySplit="14" topLeftCell="A15" activePane="bottomLeft" state="frozen"/>
      <selection pane="bottomLeft" activeCell="S3" sqref="S3"/>
    </sheetView>
  </sheetViews>
  <sheetFormatPr defaultColWidth="9.7109375" defaultRowHeight="15" x14ac:dyDescent="0.25"/>
  <cols>
    <col min="1" max="1" width="9.28515625" style="65" bestFit="1" customWidth="1"/>
    <col min="2" max="2" width="11.28515625" style="64" bestFit="1" customWidth="1"/>
    <col min="3" max="3" width="9.7109375" style="64" bestFit="1" customWidth="1"/>
    <col min="4" max="4" width="9.140625" style="62" bestFit="1" customWidth="1"/>
    <col min="5" max="5" width="15" style="61" bestFit="1" customWidth="1"/>
    <col min="6" max="6" width="11.85546875" style="61" bestFit="1" customWidth="1"/>
    <col min="7" max="7" width="3.7109375" style="44" customWidth="1"/>
    <col min="8" max="15" width="9.7109375" style="44" customWidth="1"/>
    <col min="16" max="16" width="7.7109375" style="44" customWidth="1"/>
    <col min="17" max="17" width="9.85546875" style="44" bestFit="1" customWidth="1"/>
    <col min="18" max="18" width="9.7109375" style="44"/>
    <col min="19" max="19" width="10.85546875" style="44" bestFit="1" customWidth="1"/>
    <col min="20" max="259" width="9.7109375" style="44"/>
    <col min="260" max="260" width="9.28515625" style="44" bestFit="1" customWidth="1"/>
    <col min="261" max="261" width="11.28515625" style="44" bestFit="1" customWidth="1"/>
    <col min="262" max="262" width="9.7109375" style="44" bestFit="1"/>
    <col min="263" max="263" width="7.140625" style="44" bestFit="1" customWidth="1"/>
    <col min="264" max="264" width="15" style="44" bestFit="1" customWidth="1"/>
    <col min="265" max="265" width="10.5703125" style="44" bestFit="1" customWidth="1"/>
    <col min="266" max="270" width="9.7109375" style="44"/>
    <col min="271" max="271" width="7.7109375" style="44" customWidth="1"/>
    <col min="272" max="272" width="9.85546875" style="44" bestFit="1" customWidth="1"/>
    <col min="273" max="515" width="9.7109375" style="44"/>
    <col min="516" max="516" width="9.28515625" style="44" bestFit="1" customWidth="1"/>
    <col min="517" max="517" width="11.28515625" style="44" bestFit="1" customWidth="1"/>
    <col min="518" max="518" width="9.7109375" style="44" bestFit="1"/>
    <col min="519" max="519" width="7.140625" style="44" bestFit="1" customWidth="1"/>
    <col min="520" max="520" width="15" style="44" bestFit="1" customWidth="1"/>
    <col min="521" max="521" width="10.5703125" style="44" bestFit="1" customWidth="1"/>
    <col min="522" max="526" width="9.7109375" style="44"/>
    <col min="527" max="527" width="7.7109375" style="44" customWidth="1"/>
    <col min="528" max="528" width="9.85546875" style="44" bestFit="1" customWidth="1"/>
    <col min="529" max="771" width="9.7109375" style="44"/>
    <col min="772" max="772" width="9.28515625" style="44" bestFit="1" customWidth="1"/>
    <col min="773" max="773" width="11.28515625" style="44" bestFit="1" customWidth="1"/>
    <col min="774" max="774" width="9.7109375" style="44" bestFit="1"/>
    <col min="775" max="775" width="7.140625" style="44" bestFit="1" customWidth="1"/>
    <col min="776" max="776" width="15" style="44" bestFit="1" customWidth="1"/>
    <col min="777" max="777" width="10.5703125" style="44" bestFit="1" customWidth="1"/>
    <col min="778" max="782" width="9.7109375" style="44"/>
    <col min="783" max="783" width="7.7109375" style="44" customWidth="1"/>
    <col min="784" max="784" width="9.85546875" style="44" bestFit="1" customWidth="1"/>
    <col min="785" max="1027" width="9.7109375" style="44"/>
    <col min="1028" max="1028" width="9.28515625" style="44" bestFit="1" customWidth="1"/>
    <col min="1029" max="1029" width="11.28515625" style="44" bestFit="1" customWidth="1"/>
    <col min="1030" max="1030" width="9.7109375" style="44" bestFit="1"/>
    <col min="1031" max="1031" width="7.140625" style="44" bestFit="1" customWidth="1"/>
    <col min="1032" max="1032" width="15" style="44" bestFit="1" customWidth="1"/>
    <col min="1033" max="1033" width="10.5703125" style="44" bestFit="1" customWidth="1"/>
    <col min="1034" max="1038" width="9.7109375" style="44"/>
    <col min="1039" max="1039" width="7.7109375" style="44" customWidth="1"/>
    <col min="1040" max="1040" width="9.85546875" style="44" bestFit="1" customWidth="1"/>
    <col min="1041" max="1283" width="9.7109375" style="44"/>
    <col min="1284" max="1284" width="9.28515625" style="44" bestFit="1" customWidth="1"/>
    <col min="1285" max="1285" width="11.28515625" style="44" bestFit="1" customWidth="1"/>
    <col min="1286" max="1286" width="9.7109375" style="44" bestFit="1"/>
    <col min="1287" max="1287" width="7.140625" style="44" bestFit="1" customWidth="1"/>
    <col min="1288" max="1288" width="15" style="44" bestFit="1" customWidth="1"/>
    <col min="1289" max="1289" width="10.5703125" style="44" bestFit="1" customWidth="1"/>
    <col min="1290" max="1294" width="9.7109375" style="44"/>
    <col min="1295" max="1295" width="7.7109375" style="44" customWidth="1"/>
    <col min="1296" max="1296" width="9.85546875" style="44" bestFit="1" customWidth="1"/>
    <col min="1297" max="1539" width="9.7109375" style="44"/>
    <col min="1540" max="1540" width="9.28515625" style="44" bestFit="1" customWidth="1"/>
    <col min="1541" max="1541" width="11.28515625" style="44" bestFit="1" customWidth="1"/>
    <col min="1542" max="1542" width="9.7109375" style="44" bestFit="1"/>
    <col min="1543" max="1543" width="7.140625" style="44" bestFit="1" customWidth="1"/>
    <col min="1544" max="1544" width="15" style="44" bestFit="1" customWidth="1"/>
    <col min="1545" max="1545" width="10.5703125" style="44" bestFit="1" customWidth="1"/>
    <col min="1546" max="1550" width="9.7109375" style="44"/>
    <col min="1551" max="1551" width="7.7109375" style="44" customWidth="1"/>
    <col min="1552" max="1552" width="9.85546875" style="44" bestFit="1" customWidth="1"/>
    <col min="1553" max="1795" width="9.7109375" style="44"/>
    <col min="1796" max="1796" width="9.28515625" style="44" bestFit="1" customWidth="1"/>
    <col min="1797" max="1797" width="11.28515625" style="44" bestFit="1" customWidth="1"/>
    <col min="1798" max="1798" width="9.7109375" style="44" bestFit="1"/>
    <col min="1799" max="1799" width="7.140625" style="44" bestFit="1" customWidth="1"/>
    <col min="1800" max="1800" width="15" style="44" bestFit="1" customWidth="1"/>
    <col min="1801" max="1801" width="10.5703125" style="44" bestFit="1" customWidth="1"/>
    <col min="1802" max="1806" width="9.7109375" style="44"/>
    <col min="1807" max="1807" width="7.7109375" style="44" customWidth="1"/>
    <col min="1808" max="1808" width="9.85546875" style="44" bestFit="1" customWidth="1"/>
    <col min="1809" max="2051" width="9.7109375" style="44"/>
    <col min="2052" max="2052" width="9.28515625" style="44" bestFit="1" customWidth="1"/>
    <col min="2053" max="2053" width="11.28515625" style="44" bestFit="1" customWidth="1"/>
    <col min="2054" max="2054" width="9.7109375" style="44" bestFit="1"/>
    <col min="2055" max="2055" width="7.140625" style="44" bestFit="1" customWidth="1"/>
    <col min="2056" max="2056" width="15" style="44" bestFit="1" customWidth="1"/>
    <col min="2057" max="2057" width="10.5703125" style="44" bestFit="1" customWidth="1"/>
    <col min="2058" max="2062" width="9.7109375" style="44"/>
    <col min="2063" max="2063" width="7.7109375" style="44" customWidth="1"/>
    <col min="2064" max="2064" width="9.85546875" style="44" bestFit="1" customWidth="1"/>
    <col min="2065" max="2307" width="9.7109375" style="44"/>
    <col min="2308" max="2308" width="9.28515625" style="44" bestFit="1" customWidth="1"/>
    <col min="2309" max="2309" width="11.28515625" style="44" bestFit="1" customWidth="1"/>
    <col min="2310" max="2310" width="9.7109375" style="44" bestFit="1"/>
    <col min="2311" max="2311" width="7.140625" style="44" bestFit="1" customWidth="1"/>
    <col min="2312" max="2312" width="15" style="44" bestFit="1" customWidth="1"/>
    <col min="2313" max="2313" width="10.5703125" style="44" bestFit="1" customWidth="1"/>
    <col min="2314" max="2318" width="9.7109375" style="44"/>
    <col min="2319" max="2319" width="7.7109375" style="44" customWidth="1"/>
    <col min="2320" max="2320" width="9.85546875" style="44" bestFit="1" customWidth="1"/>
    <col min="2321" max="2563" width="9.7109375" style="44"/>
    <col min="2564" max="2564" width="9.28515625" style="44" bestFit="1" customWidth="1"/>
    <col min="2565" max="2565" width="11.28515625" style="44" bestFit="1" customWidth="1"/>
    <col min="2566" max="2566" width="9.7109375" style="44" bestFit="1"/>
    <col min="2567" max="2567" width="7.140625" style="44" bestFit="1" customWidth="1"/>
    <col min="2568" max="2568" width="15" style="44" bestFit="1" customWidth="1"/>
    <col min="2569" max="2569" width="10.5703125" style="44" bestFit="1" customWidth="1"/>
    <col min="2570" max="2574" width="9.7109375" style="44"/>
    <col min="2575" max="2575" width="7.7109375" style="44" customWidth="1"/>
    <col min="2576" max="2576" width="9.85546875" style="44" bestFit="1" customWidth="1"/>
    <col min="2577" max="2819" width="9.7109375" style="44"/>
    <col min="2820" max="2820" width="9.28515625" style="44" bestFit="1" customWidth="1"/>
    <col min="2821" max="2821" width="11.28515625" style="44" bestFit="1" customWidth="1"/>
    <col min="2822" max="2822" width="9.7109375" style="44" bestFit="1"/>
    <col min="2823" max="2823" width="7.140625" style="44" bestFit="1" customWidth="1"/>
    <col min="2824" max="2824" width="15" style="44" bestFit="1" customWidth="1"/>
    <col min="2825" max="2825" width="10.5703125" style="44" bestFit="1" customWidth="1"/>
    <col min="2826" max="2830" width="9.7109375" style="44"/>
    <col min="2831" max="2831" width="7.7109375" style="44" customWidth="1"/>
    <col min="2832" max="2832" width="9.85546875" style="44" bestFit="1" customWidth="1"/>
    <col min="2833" max="3075" width="9.7109375" style="44"/>
    <col min="3076" max="3076" width="9.28515625" style="44" bestFit="1" customWidth="1"/>
    <col min="3077" max="3077" width="11.28515625" style="44" bestFit="1" customWidth="1"/>
    <col min="3078" max="3078" width="9.7109375" style="44" bestFit="1"/>
    <col min="3079" max="3079" width="7.140625" style="44" bestFit="1" customWidth="1"/>
    <col min="3080" max="3080" width="15" style="44" bestFit="1" customWidth="1"/>
    <col min="3081" max="3081" width="10.5703125" style="44" bestFit="1" customWidth="1"/>
    <col min="3082" max="3086" width="9.7109375" style="44"/>
    <col min="3087" max="3087" width="7.7109375" style="44" customWidth="1"/>
    <col min="3088" max="3088" width="9.85546875" style="44" bestFit="1" customWidth="1"/>
    <col min="3089" max="3331" width="9.7109375" style="44"/>
    <col min="3332" max="3332" width="9.28515625" style="44" bestFit="1" customWidth="1"/>
    <col min="3333" max="3333" width="11.28515625" style="44" bestFit="1" customWidth="1"/>
    <col min="3334" max="3334" width="9.7109375" style="44" bestFit="1"/>
    <col min="3335" max="3335" width="7.140625" style="44" bestFit="1" customWidth="1"/>
    <col min="3336" max="3336" width="15" style="44" bestFit="1" customWidth="1"/>
    <col min="3337" max="3337" width="10.5703125" style="44" bestFit="1" customWidth="1"/>
    <col min="3338" max="3342" width="9.7109375" style="44"/>
    <col min="3343" max="3343" width="7.7109375" style="44" customWidth="1"/>
    <col min="3344" max="3344" width="9.85546875" style="44" bestFit="1" customWidth="1"/>
    <col min="3345" max="3587" width="9.7109375" style="44"/>
    <col min="3588" max="3588" width="9.28515625" style="44" bestFit="1" customWidth="1"/>
    <col min="3589" max="3589" width="11.28515625" style="44" bestFit="1" customWidth="1"/>
    <col min="3590" max="3590" width="9.7109375" style="44" bestFit="1"/>
    <col min="3591" max="3591" width="7.140625" style="44" bestFit="1" customWidth="1"/>
    <col min="3592" max="3592" width="15" style="44" bestFit="1" customWidth="1"/>
    <col min="3593" max="3593" width="10.5703125" style="44" bestFit="1" customWidth="1"/>
    <col min="3594" max="3598" width="9.7109375" style="44"/>
    <col min="3599" max="3599" width="7.7109375" style="44" customWidth="1"/>
    <col min="3600" max="3600" width="9.85546875" style="44" bestFit="1" customWidth="1"/>
    <col min="3601" max="3843" width="9.7109375" style="44"/>
    <col min="3844" max="3844" width="9.28515625" style="44" bestFit="1" customWidth="1"/>
    <col min="3845" max="3845" width="11.28515625" style="44" bestFit="1" customWidth="1"/>
    <col min="3846" max="3846" width="9.7109375" style="44" bestFit="1"/>
    <col min="3847" max="3847" width="7.140625" style="44" bestFit="1" customWidth="1"/>
    <col min="3848" max="3848" width="15" style="44" bestFit="1" customWidth="1"/>
    <col min="3849" max="3849" width="10.5703125" style="44" bestFit="1" customWidth="1"/>
    <col min="3850" max="3854" width="9.7109375" style="44"/>
    <col min="3855" max="3855" width="7.7109375" style="44" customWidth="1"/>
    <col min="3856" max="3856" width="9.85546875" style="44" bestFit="1" customWidth="1"/>
    <col min="3857" max="4099" width="9.7109375" style="44"/>
    <col min="4100" max="4100" width="9.28515625" style="44" bestFit="1" customWidth="1"/>
    <col min="4101" max="4101" width="11.28515625" style="44" bestFit="1" customWidth="1"/>
    <col min="4102" max="4102" width="9.7109375" style="44" bestFit="1"/>
    <col min="4103" max="4103" width="7.140625" style="44" bestFit="1" customWidth="1"/>
    <col min="4104" max="4104" width="15" style="44" bestFit="1" customWidth="1"/>
    <col min="4105" max="4105" width="10.5703125" style="44" bestFit="1" customWidth="1"/>
    <col min="4106" max="4110" width="9.7109375" style="44"/>
    <col min="4111" max="4111" width="7.7109375" style="44" customWidth="1"/>
    <col min="4112" max="4112" width="9.85546875" style="44" bestFit="1" customWidth="1"/>
    <col min="4113" max="4355" width="9.7109375" style="44"/>
    <col min="4356" max="4356" width="9.28515625" style="44" bestFit="1" customWidth="1"/>
    <col min="4357" max="4357" width="11.28515625" style="44" bestFit="1" customWidth="1"/>
    <col min="4358" max="4358" width="9.7109375" style="44" bestFit="1"/>
    <col min="4359" max="4359" width="7.140625" style="44" bestFit="1" customWidth="1"/>
    <col min="4360" max="4360" width="15" style="44" bestFit="1" customWidth="1"/>
    <col min="4361" max="4361" width="10.5703125" style="44" bestFit="1" customWidth="1"/>
    <col min="4362" max="4366" width="9.7109375" style="44"/>
    <col min="4367" max="4367" width="7.7109375" style="44" customWidth="1"/>
    <col min="4368" max="4368" width="9.85546875" style="44" bestFit="1" customWidth="1"/>
    <col min="4369" max="4611" width="9.7109375" style="44"/>
    <col min="4612" max="4612" width="9.28515625" style="44" bestFit="1" customWidth="1"/>
    <col min="4613" max="4613" width="11.28515625" style="44" bestFit="1" customWidth="1"/>
    <col min="4614" max="4614" width="9.7109375" style="44" bestFit="1"/>
    <col min="4615" max="4615" width="7.140625" style="44" bestFit="1" customWidth="1"/>
    <col min="4616" max="4616" width="15" style="44" bestFit="1" customWidth="1"/>
    <col min="4617" max="4617" width="10.5703125" style="44" bestFit="1" customWidth="1"/>
    <col min="4618" max="4622" width="9.7109375" style="44"/>
    <col min="4623" max="4623" width="7.7109375" style="44" customWidth="1"/>
    <col min="4624" max="4624" width="9.85546875" style="44" bestFit="1" customWidth="1"/>
    <col min="4625" max="4867" width="9.7109375" style="44"/>
    <col min="4868" max="4868" width="9.28515625" style="44" bestFit="1" customWidth="1"/>
    <col min="4869" max="4869" width="11.28515625" style="44" bestFit="1" customWidth="1"/>
    <col min="4870" max="4870" width="9.7109375" style="44" bestFit="1"/>
    <col min="4871" max="4871" width="7.140625" style="44" bestFit="1" customWidth="1"/>
    <col min="4872" max="4872" width="15" style="44" bestFit="1" customWidth="1"/>
    <col min="4873" max="4873" width="10.5703125" style="44" bestFit="1" customWidth="1"/>
    <col min="4874" max="4878" width="9.7109375" style="44"/>
    <col min="4879" max="4879" width="7.7109375" style="44" customWidth="1"/>
    <col min="4880" max="4880" width="9.85546875" style="44" bestFit="1" customWidth="1"/>
    <col min="4881" max="5123" width="9.7109375" style="44"/>
    <col min="5124" max="5124" width="9.28515625" style="44" bestFit="1" customWidth="1"/>
    <col min="5125" max="5125" width="11.28515625" style="44" bestFit="1" customWidth="1"/>
    <col min="5126" max="5126" width="9.7109375" style="44" bestFit="1"/>
    <col min="5127" max="5127" width="7.140625" style="44" bestFit="1" customWidth="1"/>
    <col min="5128" max="5128" width="15" style="44" bestFit="1" customWidth="1"/>
    <col min="5129" max="5129" width="10.5703125" style="44" bestFit="1" customWidth="1"/>
    <col min="5130" max="5134" width="9.7109375" style="44"/>
    <col min="5135" max="5135" width="7.7109375" style="44" customWidth="1"/>
    <col min="5136" max="5136" width="9.85546875" style="44" bestFit="1" customWidth="1"/>
    <col min="5137" max="5379" width="9.7109375" style="44"/>
    <col min="5380" max="5380" width="9.28515625" style="44" bestFit="1" customWidth="1"/>
    <col min="5381" max="5381" width="11.28515625" style="44" bestFit="1" customWidth="1"/>
    <col min="5382" max="5382" width="9.7109375" style="44" bestFit="1"/>
    <col min="5383" max="5383" width="7.140625" style="44" bestFit="1" customWidth="1"/>
    <col min="5384" max="5384" width="15" style="44" bestFit="1" customWidth="1"/>
    <col min="5385" max="5385" width="10.5703125" style="44" bestFit="1" customWidth="1"/>
    <col min="5386" max="5390" width="9.7109375" style="44"/>
    <col min="5391" max="5391" width="7.7109375" style="44" customWidth="1"/>
    <col min="5392" max="5392" width="9.85546875" style="44" bestFit="1" customWidth="1"/>
    <col min="5393" max="5635" width="9.7109375" style="44"/>
    <col min="5636" max="5636" width="9.28515625" style="44" bestFit="1" customWidth="1"/>
    <col min="5637" max="5637" width="11.28515625" style="44" bestFit="1" customWidth="1"/>
    <col min="5638" max="5638" width="9.7109375" style="44" bestFit="1"/>
    <col min="5639" max="5639" width="7.140625" style="44" bestFit="1" customWidth="1"/>
    <col min="5640" max="5640" width="15" style="44" bestFit="1" customWidth="1"/>
    <col min="5641" max="5641" width="10.5703125" style="44" bestFit="1" customWidth="1"/>
    <col min="5642" max="5646" width="9.7109375" style="44"/>
    <col min="5647" max="5647" width="7.7109375" style="44" customWidth="1"/>
    <col min="5648" max="5648" width="9.85546875" style="44" bestFit="1" customWidth="1"/>
    <col min="5649" max="5891" width="9.7109375" style="44"/>
    <col min="5892" max="5892" width="9.28515625" style="44" bestFit="1" customWidth="1"/>
    <col min="5893" max="5893" width="11.28515625" style="44" bestFit="1" customWidth="1"/>
    <col min="5894" max="5894" width="9.7109375" style="44" bestFit="1"/>
    <col min="5895" max="5895" width="7.140625" style="44" bestFit="1" customWidth="1"/>
    <col min="5896" max="5896" width="15" style="44" bestFit="1" customWidth="1"/>
    <col min="5897" max="5897" width="10.5703125" style="44" bestFit="1" customWidth="1"/>
    <col min="5898" max="5902" width="9.7109375" style="44"/>
    <col min="5903" max="5903" width="7.7109375" style="44" customWidth="1"/>
    <col min="5904" max="5904" width="9.85546875" style="44" bestFit="1" customWidth="1"/>
    <col min="5905" max="6147" width="9.7109375" style="44"/>
    <col min="6148" max="6148" width="9.28515625" style="44" bestFit="1" customWidth="1"/>
    <col min="6149" max="6149" width="11.28515625" style="44" bestFit="1" customWidth="1"/>
    <col min="6150" max="6150" width="9.7109375" style="44" bestFit="1"/>
    <col min="6151" max="6151" width="7.140625" style="44" bestFit="1" customWidth="1"/>
    <col min="6152" max="6152" width="15" style="44" bestFit="1" customWidth="1"/>
    <col min="6153" max="6153" width="10.5703125" style="44" bestFit="1" customWidth="1"/>
    <col min="6154" max="6158" width="9.7109375" style="44"/>
    <col min="6159" max="6159" width="7.7109375" style="44" customWidth="1"/>
    <col min="6160" max="6160" width="9.85546875" style="44" bestFit="1" customWidth="1"/>
    <col min="6161" max="6403" width="9.7109375" style="44"/>
    <col min="6404" max="6404" width="9.28515625" style="44" bestFit="1" customWidth="1"/>
    <col min="6405" max="6405" width="11.28515625" style="44" bestFit="1" customWidth="1"/>
    <col min="6406" max="6406" width="9.7109375" style="44" bestFit="1"/>
    <col min="6407" max="6407" width="7.140625" style="44" bestFit="1" customWidth="1"/>
    <col min="6408" max="6408" width="15" style="44" bestFit="1" customWidth="1"/>
    <col min="6409" max="6409" width="10.5703125" style="44" bestFit="1" customWidth="1"/>
    <col min="6410" max="6414" width="9.7109375" style="44"/>
    <col min="6415" max="6415" width="7.7109375" style="44" customWidth="1"/>
    <col min="6416" max="6416" width="9.85546875" style="44" bestFit="1" customWidth="1"/>
    <col min="6417" max="6659" width="9.7109375" style="44"/>
    <col min="6660" max="6660" width="9.28515625" style="44" bestFit="1" customWidth="1"/>
    <col min="6661" max="6661" width="11.28515625" style="44" bestFit="1" customWidth="1"/>
    <col min="6662" max="6662" width="9.7109375" style="44" bestFit="1"/>
    <col min="6663" max="6663" width="7.140625" style="44" bestFit="1" customWidth="1"/>
    <col min="6664" max="6664" width="15" style="44" bestFit="1" customWidth="1"/>
    <col min="6665" max="6665" width="10.5703125" style="44" bestFit="1" customWidth="1"/>
    <col min="6666" max="6670" width="9.7109375" style="44"/>
    <col min="6671" max="6671" width="7.7109375" style="44" customWidth="1"/>
    <col min="6672" max="6672" width="9.85546875" style="44" bestFit="1" customWidth="1"/>
    <col min="6673" max="6915" width="9.7109375" style="44"/>
    <col min="6916" max="6916" width="9.28515625" style="44" bestFit="1" customWidth="1"/>
    <col min="6917" max="6917" width="11.28515625" style="44" bestFit="1" customWidth="1"/>
    <col min="6918" max="6918" width="9.7109375" style="44" bestFit="1"/>
    <col min="6919" max="6919" width="7.140625" style="44" bestFit="1" customWidth="1"/>
    <col min="6920" max="6920" width="15" style="44" bestFit="1" customWidth="1"/>
    <col min="6921" max="6921" width="10.5703125" style="44" bestFit="1" customWidth="1"/>
    <col min="6922" max="6926" width="9.7109375" style="44"/>
    <col min="6927" max="6927" width="7.7109375" style="44" customWidth="1"/>
    <col min="6928" max="6928" width="9.85546875" style="44" bestFit="1" customWidth="1"/>
    <col min="6929" max="7171" width="9.7109375" style="44"/>
    <col min="7172" max="7172" width="9.28515625" style="44" bestFit="1" customWidth="1"/>
    <col min="7173" max="7173" width="11.28515625" style="44" bestFit="1" customWidth="1"/>
    <col min="7174" max="7174" width="9.7109375" style="44" bestFit="1"/>
    <col min="7175" max="7175" width="7.140625" style="44" bestFit="1" customWidth="1"/>
    <col min="7176" max="7176" width="15" style="44" bestFit="1" customWidth="1"/>
    <col min="7177" max="7177" width="10.5703125" style="44" bestFit="1" customWidth="1"/>
    <col min="7178" max="7182" width="9.7109375" style="44"/>
    <col min="7183" max="7183" width="7.7109375" style="44" customWidth="1"/>
    <col min="7184" max="7184" width="9.85546875" style="44" bestFit="1" customWidth="1"/>
    <col min="7185" max="7427" width="9.7109375" style="44"/>
    <col min="7428" max="7428" width="9.28515625" style="44" bestFit="1" customWidth="1"/>
    <col min="7429" max="7429" width="11.28515625" style="44" bestFit="1" customWidth="1"/>
    <col min="7430" max="7430" width="9.7109375" style="44" bestFit="1"/>
    <col min="7431" max="7431" width="7.140625" style="44" bestFit="1" customWidth="1"/>
    <col min="7432" max="7432" width="15" style="44" bestFit="1" customWidth="1"/>
    <col min="7433" max="7433" width="10.5703125" style="44" bestFit="1" customWidth="1"/>
    <col min="7434" max="7438" width="9.7109375" style="44"/>
    <col min="7439" max="7439" width="7.7109375" style="44" customWidth="1"/>
    <col min="7440" max="7440" width="9.85546875" style="44" bestFit="1" customWidth="1"/>
    <col min="7441" max="7683" width="9.7109375" style="44"/>
    <col min="7684" max="7684" width="9.28515625" style="44" bestFit="1" customWidth="1"/>
    <col min="7685" max="7685" width="11.28515625" style="44" bestFit="1" customWidth="1"/>
    <col min="7686" max="7686" width="9.7109375" style="44" bestFit="1"/>
    <col min="7687" max="7687" width="7.140625" style="44" bestFit="1" customWidth="1"/>
    <col min="7688" max="7688" width="15" style="44" bestFit="1" customWidth="1"/>
    <col min="7689" max="7689" width="10.5703125" style="44" bestFit="1" customWidth="1"/>
    <col min="7690" max="7694" width="9.7109375" style="44"/>
    <col min="7695" max="7695" width="7.7109375" style="44" customWidth="1"/>
    <col min="7696" max="7696" width="9.85546875" style="44" bestFit="1" customWidth="1"/>
    <col min="7697" max="7939" width="9.7109375" style="44"/>
    <col min="7940" max="7940" width="9.28515625" style="44" bestFit="1" customWidth="1"/>
    <col min="7941" max="7941" width="11.28515625" style="44" bestFit="1" customWidth="1"/>
    <col min="7942" max="7942" width="9.7109375" style="44" bestFit="1"/>
    <col min="7943" max="7943" width="7.140625" style="44" bestFit="1" customWidth="1"/>
    <col min="7944" max="7944" width="15" style="44" bestFit="1" customWidth="1"/>
    <col min="7945" max="7945" width="10.5703125" style="44" bestFit="1" customWidth="1"/>
    <col min="7946" max="7950" width="9.7109375" style="44"/>
    <col min="7951" max="7951" width="7.7109375" style="44" customWidth="1"/>
    <col min="7952" max="7952" width="9.85546875" style="44" bestFit="1" customWidth="1"/>
    <col min="7953" max="8195" width="9.7109375" style="44"/>
    <col min="8196" max="8196" width="9.28515625" style="44" bestFit="1" customWidth="1"/>
    <col min="8197" max="8197" width="11.28515625" style="44" bestFit="1" customWidth="1"/>
    <col min="8198" max="8198" width="9.7109375" style="44" bestFit="1"/>
    <col min="8199" max="8199" width="7.140625" style="44" bestFit="1" customWidth="1"/>
    <col min="8200" max="8200" width="15" style="44" bestFit="1" customWidth="1"/>
    <col min="8201" max="8201" width="10.5703125" style="44" bestFit="1" customWidth="1"/>
    <col min="8202" max="8206" width="9.7109375" style="44"/>
    <col min="8207" max="8207" width="7.7109375" style="44" customWidth="1"/>
    <col min="8208" max="8208" width="9.85546875" style="44" bestFit="1" customWidth="1"/>
    <col min="8209" max="8451" width="9.7109375" style="44"/>
    <col min="8452" max="8452" width="9.28515625" style="44" bestFit="1" customWidth="1"/>
    <col min="8453" max="8453" width="11.28515625" style="44" bestFit="1" customWidth="1"/>
    <col min="8454" max="8454" width="9.7109375" style="44" bestFit="1"/>
    <col min="8455" max="8455" width="7.140625" style="44" bestFit="1" customWidth="1"/>
    <col min="8456" max="8456" width="15" style="44" bestFit="1" customWidth="1"/>
    <col min="8457" max="8457" width="10.5703125" style="44" bestFit="1" customWidth="1"/>
    <col min="8458" max="8462" width="9.7109375" style="44"/>
    <col min="8463" max="8463" width="7.7109375" style="44" customWidth="1"/>
    <col min="8464" max="8464" width="9.85546875" style="44" bestFit="1" customWidth="1"/>
    <col min="8465" max="8707" width="9.7109375" style="44"/>
    <col min="8708" max="8708" width="9.28515625" style="44" bestFit="1" customWidth="1"/>
    <col min="8709" max="8709" width="11.28515625" style="44" bestFit="1" customWidth="1"/>
    <col min="8710" max="8710" width="9.7109375" style="44" bestFit="1"/>
    <col min="8711" max="8711" width="7.140625" style="44" bestFit="1" customWidth="1"/>
    <col min="8712" max="8712" width="15" style="44" bestFit="1" customWidth="1"/>
    <col min="8713" max="8713" width="10.5703125" style="44" bestFit="1" customWidth="1"/>
    <col min="8714" max="8718" width="9.7109375" style="44"/>
    <col min="8719" max="8719" width="7.7109375" style="44" customWidth="1"/>
    <col min="8720" max="8720" width="9.85546875" style="44" bestFit="1" customWidth="1"/>
    <col min="8721" max="8963" width="9.7109375" style="44"/>
    <col min="8964" max="8964" width="9.28515625" style="44" bestFit="1" customWidth="1"/>
    <col min="8965" max="8965" width="11.28515625" style="44" bestFit="1" customWidth="1"/>
    <col min="8966" max="8966" width="9.7109375" style="44" bestFit="1"/>
    <col min="8967" max="8967" width="7.140625" style="44" bestFit="1" customWidth="1"/>
    <col min="8968" max="8968" width="15" style="44" bestFit="1" customWidth="1"/>
    <col min="8969" max="8969" width="10.5703125" style="44" bestFit="1" customWidth="1"/>
    <col min="8970" max="8974" width="9.7109375" style="44"/>
    <col min="8975" max="8975" width="7.7109375" style="44" customWidth="1"/>
    <col min="8976" max="8976" width="9.85546875" style="44" bestFit="1" customWidth="1"/>
    <col min="8977" max="9219" width="9.7109375" style="44"/>
    <col min="9220" max="9220" width="9.28515625" style="44" bestFit="1" customWidth="1"/>
    <col min="9221" max="9221" width="11.28515625" style="44" bestFit="1" customWidth="1"/>
    <col min="9222" max="9222" width="9.7109375" style="44" bestFit="1"/>
    <col min="9223" max="9223" width="7.140625" style="44" bestFit="1" customWidth="1"/>
    <col min="9224" max="9224" width="15" style="44" bestFit="1" customWidth="1"/>
    <col min="9225" max="9225" width="10.5703125" style="44" bestFit="1" customWidth="1"/>
    <col min="9226" max="9230" width="9.7109375" style="44"/>
    <col min="9231" max="9231" width="7.7109375" style="44" customWidth="1"/>
    <col min="9232" max="9232" width="9.85546875" style="44" bestFit="1" customWidth="1"/>
    <col min="9233" max="9475" width="9.7109375" style="44"/>
    <col min="9476" max="9476" width="9.28515625" style="44" bestFit="1" customWidth="1"/>
    <col min="9477" max="9477" width="11.28515625" style="44" bestFit="1" customWidth="1"/>
    <col min="9478" max="9478" width="9.7109375" style="44" bestFit="1"/>
    <col min="9479" max="9479" width="7.140625" style="44" bestFit="1" customWidth="1"/>
    <col min="9480" max="9480" width="15" style="44" bestFit="1" customWidth="1"/>
    <col min="9481" max="9481" width="10.5703125" style="44" bestFit="1" customWidth="1"/>
    <col min="9482" max="9486" width="9.7109375" style="44"/>
    <col min="9487" max="9487" width="7.7109375" style="44" customWidth="1"/>
    <col min="9488" max="9488" width="9.85546875" style="44" bestFit="1" customWidth="1"/>
    <col min="9489" max="9731" width="9.7109375" style="44"/>
    <col min="9732" max="9732" width="9.28515625" style="44" bestFit="1" customWidth="1"/>
    <col min="9733" max="9733" width="11.28515625" style="44" bestFit="1" customWidth="1"/>
    <col min="9734" max="9734" width="9.7109375" style="44" bestFit="1"/>
    <col min="9735" max="9735" width="7.140625" style="44" bestFit="1" customWidth="1"/>
    <col min="9736" max="9736" width="15" style="44" bestFit="1" customWidth="1"/>
    <col min="9737" max="9737" width="10.5703125" style="44" bestFit="1" customWidth="1"/>
    <col min="9738" max="9742" width="9.7109375" style="44"/>
    <col min="9743" max="9743" width="7.7109375" style="44" customWidth="1"/>
    <col min="9744" max="9744" width="9.85546875" style="44" bestFit="1" customWidth="1"/>
    <col min="9745" max="9987" width="9.7109375" style="44"/>
    <col min="9988" max="9988" width="9.28515625" style="44" bestFit="1" customWidth="1"/>
    <col min="9989" max="9989" width="11.28515625" style="44" bestFit="1" customWidth="1"/>
    <col min="9990" max="9990" width="9.7109375" style="44" bestFit="1"/>
    <col min="9991" max="9991" width="7.140625" style="44" bestFit="1" customWidth="1"/>
    <col min="9992" max="9992" width="15" style="44" bestFit="1" customWidth="1"/>
    <col min="9993" max="9993" width="10.5703125" style="44" bestFit="1" customWidth="1"/>
    <col min="9994" max="9998" width="9.7109375" style="44"/>
    <col min="9999" max="9999" width="7.7109375" style="44" customWidth="1"/>
    <col min="10000" max="10000" width="9.85546875" style="44" bestFit="1" customWidth="1"/>
    <col min="10001" max="10243" width="9.7109375" style="44"/>
    <col min="10244" max="10244" width="9.28515625" style="44" bestFit="1" customWidth="1"/>
    <col min="10245" max="10245" width="11.28515625" style="44" bestFit="1" customWidth="1"/>
    <col min="10246" max="10246" width="9.7109375" style="44" bestFit="1"/>
    <col min="10247" max="10247" width="7.140625" style="44" bestFit="1" customWidth="1"/>
    <col min="10248" max="10248" width="15" style="44" bestFit="1" customWidth="1"/>
    <col min="10249" max="10249" width="10.5703125" style="44" bestFit="1" customWidth="1"/>
    <col min="10250" max="10254" width="9.7109375" style="44"/>
    <col min="10255" max="10255" width="7.7109375" style="44" customWidth="1"/>
    <col min="10256" max="10256" width="9.85546875" style="44" bestFit="1" customWidth="1"/>
    <col min="10257" max="10499" width="9.7109375" style="44"/>
    <col min="10500" max="10500" width="9.28515625" style="44" bestFit="1" customWidth="1"/>
    <col min="10501" max="10501" width="11.28515625" style="44" bestFit="1" customWidth="1"/>
    <col min="10502" max="10502" width="9.7109375" style="44" bestFit="1"/>
    <col min="10503" max="10503" width="7.140625" style="44" bestFit="1" customWidth="1"/>
    <col min="10504" max="10504" width="15" style="44" bestFit="1" customWidth="1"/>
    <col min="10505" max="10505" width="10.5703125" style="44" bestFit="1" customWidth="1"/>
    <col min="10506" max="10510" width="9.7109375" style="44"/>
    <col min="10511" max="10511" width="7.7109375" style="44" customWidth="1"/>
    <col min="10512" max="10512" width="9.85546875" style="44" bestFit="1" customWidth="1"/>
    <col min="10513" max="10755" width="9.7109375" style="44"/>
    <col min="10756" max="10756" width="9.28515625" style="44" bestFit="1" customWidth="1"/>
    <col min="10757" max="10757" width="11.28515625" style="44" bestFit="1" customWidth="1"/>
    <col min="10758" max="10758" width="9.7109375" style="44" bestFit="1"/>
    <col min="10759" max="10759" width="7.140625" style="44" bestFit="1" customWidth="1"/>
    <col min="10760" max="10760" width="15" style="44" bestFit="1" customWidth="1"/>
    <col min="10761" max="10761" width="10.5703125" style="44" bestFit="1" customWidth="1"/>
    <col min="10762" max="10766" width="9.7109375" style="44"/>
    <col min="10767" max="10767" width="7.7109375" style="44" customWidth="1"/>
    <col min="10768" max="10768" width="9.85546875" style="44" bestFit="1" customWidth="1"/>
    <col min="10769" max="11011" width="9.7109375" style="44"/>
    <col min="11012" max="11012" width="9.28515625" style="44" bestFit="1" customWidth="1"/>
    <col min="11013" max="11013" width="11.28515625" style="44" bestFit="1" customWidth="1"/>
    <col min="11014" max="11014" width="9.7109375" style="44" bestFit="1"/>
    <col min="11015" max="11015" width="7.140625" style="44" bestFit="1" customWidth="1"/>
    <col min="11016" max="11016" width="15" style="44" bestFit="1" customWidth="1"/>
    <col min="11017" max="11017" width="10.5703125" style="44" bestFit="1" customWidth="1"/>
    <col min="11018" max="11022" width="9.7109375" style="44"/>
    <col min="11023" max="11023" width="7.7109375" style="44" customWidth="1"/>
    <col min="11024" max="11024" width="9.85546875" style="44" bestFit="1" customWidth="1"/>
    <col min="11025" max="11267" width="9.7109375" style="44"/>
    <col min="11268" max="11268" width="9.28515625" style="44" bestFit="1" customWidth="1"/>
    <col min="11269" max="11269" width="11.28515625" style="44" bestFit="1" customWidth="1"/>
    <col min="11270" max="11270" width="9.7109375" style="44" bestFit="1"/>
    <col min="11271" max="11271" width="7.140625" style="44" bestFit="1" customWidth="1"/>
    <col min="11272" max="11272" width="15" style="44" bestFit="1" customWidth="1"/>
    <col min="11273" max="11273" width="10.5703125" style="44" bestFit="1" customWidth="1"/>
    <col min="11274" max="11278" width="9.7109375" style="44"/>
    <col min="11279" max="11279" width="7.7109375" style="44" customWidth="1"/>
    <col min="11280" max="11280" width="9.85546875" style="44" bestFit="1" customWidth="1"/>
    <col min="11281" max="11523" width="9.7109375" style="44"/>
    <col min="11524" max="11524" width="9.28515625" style="44" bestFit="1" customWidth="1"/>
    <col min="11525" max="11525" width="11.28515625" style="44" bestFit="1" customWidth="1"/>
    <col min="11526" max="11526" width="9.7109375" style="44" bestFit="1"/>
    <col min="11527" max="11527" width="7.140625" style="44" bestFit="1" customWidth="1"/>
    <col min="11528" max="11528" width="15" style="44" bestFit="1" customWidth="1"/>
    <col min="11529" max="11529" width="10.5703125" style="44" bestFit="1" customWidth="1"/>
    <col min="11530" max="11534" width="9.7109375" style="44"/>
    <col min="11535" max="11535" width="7.7109375" style="44" customWidth="1"/>
    <col min="11536" max="11536" width="9.85546875" style="44" bestFit="1" customWidth="1"/>
    <col min="11537" max="11779" width="9.7109375" style="44"/>
    <col min="11780" max="11780" width="9.28515625" style="44" bestFit="1" customWidth="1"/>
    <col min="11781" max="11781" width="11.28515625" style="44" bestFit="1" customWidth="1"/>
    <col min="11782" max="11782" width="9.7109375" style="44" bestFit="1"/>
    <col min="11783" max="11783" width="7.140625" style="44" bestFit="1" customWidth="1"/>
    <col min="11784" max="11784" width="15" style="44" bestFit="1" customWidth="1"/>
    <col min="11785" max="11785" width="10.5703125" style="44" bestFit="1" customWidth="1"/>
    <col min="11786" max="11790" width="9.7109375" style="44"/>
    <col min="11791" max="11791" width="7.7109375" style="44" customWidth="1"/>
    <col min="11792" max="11792" width="9.85546875" style="44" bestFit="1" customWidth="1"/>
    <col min="11793" max="12035" width="9.7109375" style="44"/>
    <col min="12036" max="12036" width="9.28515625" style="44" bestFit="1" customWidth="1"/>
    <col min="12037" max="12037" width="11.28515625" style="44" bestFit="1" customWidth="1"/>
    <col min="12038" max="12038" width="9.7109375" style="44" bestFit="1"/>
    <col min="12039" max="12039" width="7.140625" style="44" bestFit="1" customWidth="1"/>
    <col min="12040" max="12040" width="15" style="44" bestFit="1" customWidth="1"/>
    <col min="12041" max="12041" width="10.5703125" style="44" bestFit="1" customWidth="1"/>
    <col min="12042" max="12046" width="9.7109375" style="44"/>
    <col min="12047" max="12047" width="7.7109375" style="44" customWidth="1"/>
    <col min="12048" max="12048" width="9.85546875" style="44" bestFit="1" customWidth="1"/>
    <col min="12049" max="12291" width="9.7109375" style="44"/>
    <col min="12292" max="12292" width="9.28515625" style="44" bestFit="1" customWidth="1"/>
    <col min="12293" max="12293" width="11.28515625" style="44" bestFit="1" customWidth="1"/>
    <col min="12294" max="12294" width="9.7109375" style="44" bestFit="1"/>
    <col min="12295" max="12295" width="7.140625" style="44" bestFit="1" customWidth="1"/>
    <col min="12296" max="12296" width="15" style="44" bestFit="1" customWidth="1"/>
    <col min="12297" max="12297" width="10.5703125" style="44" bestFit="1" customWidth="1"/>
    <col min="12298" max="12302" width="9.7109375" style="44"/>
    <col min="12303" max="12303" width="7.7109375" style="44" customWidth="1"/>
    <col min="12304" max="12304" width="9.85546875" style="44" bestFit="1" customWidth="1"/>
    <col min="12305" max="12547" width="9.7109375" style="44"/>
    <col min="12548" max="12548" width="9.28515625" style="44" bestFit="1" customWidth="1"/>
    <col min="12549" max="12549" width="11.28515625" style="44" bestFit="1" customWidth="1"/>
    <col min="12550" max="12550" width="9.7109375" style="44" bestFit="1"/>
    <col min="12551" max="12551" width="7.140625" style="44" bestFit="1" customWidth="1"/>
    <col min="12552" max="12552" width="15" style="44" bestFit="1" customWidth="1"/>
    <col min="12553" max="12553" width="10.5703125" style="44" bestFit="1" customWidth="1"/>
    <col min="12554" max="12558" width="9.7109375" style="44"/>
    <col min="12559" max="12559" width="7.7109375" style="44" customWidth="1"/>
    <col min="12560" max="12560" width="9.85546875" style="44" bestFit="1" customWidth="1"/>
    <col min="12561" max="12803" width="9.7109375" style="44"/>
    <col min="12804" max="12804" width="9.28515625" style="44" bestFit="1" customWidth="1"/>
    <col min="12805" max="12805" width="11.28515625" style="44" bestFit="1" customWidth="1"/>
    <col min="12806" max="12806" width="9.7109375" style="44" bestFit="1"/>
    <col min="12807" max="12807" width="7.140625" style="44" bestFit="1" customWidth="1"/>
    <col min="12808" max="12808" width="15" style="44" bestFit="1" customWidth="1"/>
    <col min="12809" max="12809" width="10.5703125" style="44" bestFit="1" customWidth="1"/>
    <col min="12810" max="12814" width="9.7109375" style="44"/>
    <col min="12815" max="12815" width="7.7109375" style="44" customWidth="1"/>
    <col min="12816" max="12816" width="9.85546875" style="44" bestFit="1" customWidth="1"/>
    <col min="12817" max="13059" width="9.7109375" style="44"/>
    <col min="13060" max="13060" width="9.28515625" style="44" bestFit="1" customWidth="1"/>
    <col min="13061" max="13061" width="11.28515625" style="44" bestFit="1" customWidth="1"/>
    <col min="13062" max="13062" width="9.7109375" style="44" bestFit="1"/>
    <col min="13063" max="13063" width="7.140625" style="44" bestFit="1" customWidth="1"/>
    <col min="13064" max="13064" width="15" style="44" bestFit="1" customWidth="1"/>
    <col min="13065" max="13065" width="10.5703125" style="44" bestFit="1" customWidth="1"/>
    <col min="13066" max="13070" width="9.7109375" style="44"/>
    <col min="13071" max="13071" width="7.7109375" style="44" customWidth="1"/>
    <col min="13072" max="13072" width="9.85546875" style="44" bestFit="1" customWidth="1"/>
    <col min="13073" max="13315" width="9.7109375" style="44"/>
    <col min="13316" max="13316" width="9.28515625" style="44" bestFit="1" customWidth="1"/>
    <col min="13317" max="13317" width="11.28515625" style="44" bestFit="1" customWidth="1"/>
    <col min="13318" max="13318" width="9.7109375" style="44" bestFit="1"/>
    <col min="13319" max="13319" width="7.140625" style="44" bestFit="1" customWidth="1"/>
    <col min="13320" max="13320" width="15" style="44" bestFit="1" customWidth="1"/>
    <col min="13321" max="13321" width="10.5703125" style="44" bestFit="1" customWidth="1"/>
    <col min="13322" max="13326" width="9.7109375" style="44"/>
    <col min="13327" max="13327" width="7.7109375" style="44" customWidth="1"/>
    <col min="13328" max="13328" width="9.85546875" style="44" bestFit="1" customWidth="1"/>
    <col min="13329" max="13571" width="9.7109375" style="44"/>
    <col min="13572" max="13572" width="9.28515625" style="44" bestFit="1" customWidth="1"/>
    <col min="13573" max="13573" width="11.28515625" style="44" bestFit="1" customWidth="1"/>
    <col min="13574" max="13574" width="9.7109375" style="44" bestFit="1"/>
    <col min="13575" max="13575" width="7.140625" style="44" bestFit="1" customWidth="1"/>
    <col min="13576" max="13576" width="15" style="44" bestFit="1" customWidth="1"/>
    <col min="13577" max="13577" width="10.5703125" style="44" bestFit="1" customWidth="1"/>
    <col min="13578" max="13582" width="9.7109375" style="44"/>
    <col min="13583" max="13583" width="7.7109375" style="44" customWidth="1"/>
    <col min="13584" max="13584" width="9.85546875" style="44" bestFit="1" customWidth="1"/>
    <col min="13585" max="13827" width="9.7109375" style="44"/>
    <col min="13828" max="13828" width="9.28515625" style="44" bestFit="1" customWidth="1"/>
    <col min="13829" max="13829" width="11.28515625" style="44" bestFit="1" customWidth="1"/>
    <col min="13830" max="13830" width="9.7109375" style="44" bestFit="1"/>
    <col min="13831" max="13831" width="7.140625" style="44" bestFit="1" customWidth="1"/>
    <col min="13832" max="13832" width="15" style="44" bestFit="1" customWidth="1"/>
    <col min="13833" max="13833" width="10.5703125" style="44" bestFit="1" customWidth="1"/>
    <col min="13834" max="13838" width="9.7109375" style="44"/>
    <col min="13839" max="13839" width="7.7109375" style="44" customWidth="1"/>
    <col min="13840" max="13840" width="9.85546875" style="44" bestFit="1" customWidth="1"/>
    <col min="13841" max="14083" width="9.7109375" style="44"/>
    <col min="14084" max="14084" width="9.28515625" style="44" bestFit="1" customWidth="1"/>
    <col min="14085" max="14085" width="11.28515625" style="44" bestFit="1" customWidth="1"/>
    <col min="14086" max="14086" width="9.7109375" style="44" bestFit="1"/>
    <col min="14087" max="14087" width="7.140625" style="44" bestFit="1" customWidth="1"/>
    <col min="14088" max="14088" width="15" style="44" bestFit="1" customWidth="1"/>
    <col min="14089" max="14089" width="10.5703125" style="44" bestFit="1" customWidth="1"/>
    <col min="14090" max="14094" width="9.7109375" style="44"/>
    <col min="14095" max="14095" width="7.7109375" style="44" customWidth="1"/>
    <col min="14096" max="14096" width="9.85546875" style="44" bestFit="1" customWidth="1"/>
    <col min="14097" max="14339" width="9.7109375" style="44"/>
    <col min="14340" max="14340" width="9.28515625" style="44" bestFit="1" customWidth="1"/>
    <col min="14341" max="14341" width="11.28515625" style="44" bestFit="1" customWidth="1"/>
    <col min="14342" max="14342" width="9.7109375" style="44" bestFit="1"/>
    <col min="14343" max="14343" width="7.140625" style="44" bestFit="1" customWidth="1"/>
    <col min="14344" max="14344" width="15" style="44" bestFit="1" customWidth="1"/>
    <col min="14345" max="14345" width="10.5703125" style="44" bestFit="1" customWidth="1"/>
    <col min="14346" max="14350" width="9.7109375" style="44"/>
    <col min="14351" max="14351" width="7.7109375" style="44" customWidth="1"/>
    <col min="14352" max="14352" width="9.85546875" style="44" bestFit="1" customWidth="1"/>
    <col min="14353" max="14595" width="9.7109375" style="44"/>
    <col min="14596" max="14596" width="9.28515625" style="44" bestFit="1" customWidth="1"/>
    <col min="14597" max="14597" width="11.28515625" style="44" bestFit="1" customWidth="1"/>
    <col min="14598" max="14598" width="9.7109375" style="44" bestFit="1"/>
    <col min="14599" max="14599" width="7.140625" style="44" bestFit="1" customWidth="1"/>
    <col min="14600" max="14600" width="15" style="44" bestFit="1" customWidth="1"/>
    <col min="14601" max="14601" width="10.5703125" style="44" bestFit="1" customWidth="1"/>
    <col min="14602" max="14606" width="9.7109375" style="44"/>
    <col min="14607" max="14607" width="7.7109375" style="44" customWidth="1"/>
    <col min="14608" max="14608" width="9.85546875" style="44" bestFit="1" customWidth="1"/>
    <col min="14609" max="14851" width="9.7109375" style="44"/>
    <col min="14852" max="14852" width="9.28515625" style="44" bestFit="1" customWidth="1"/>
    <col min="14853" max="14853" width="11.28515625" style="44" bestFit="1" customWidth="1"/>
    <col min="14854" max="14854" width="9.7109375" style="44" bestFit="1"/>
    <col min="14855" max="14855" width="7.140625" style="44" bestFit="1" customWidth="1"/>
    <col min="14856" max="14856" width="15" style="44" bestFit="1" customWidth="1"/>
    <col min="14857" max="14857" width="10.5703125" style="44" bestFit="1" customWidth="1"/>
    <col min="14858" max="14862" width="9.7109375" style="44"/>
    <col min="14863" max="14863" width="7.7109375" style="44" customWidth="1"/>
    <col min="14864" max="14864" width="9.85546875" style="44" bestFit="1" customWidth="1"/>
    <col min="14865" max="15107" width="9.7109375" style="44"/>
    <col min="15108" max="15108" width="9.28515625" style="44" bestFit="1" customWidth="1"/>
    <col min="15109" max="15109" width="11.28515625" style="44" bestFit="1" customWidth="1"/>
    <col min="15110" max="15110" width="9.7109375" style="44" bestFit="1"/>
    <col min="15111" max="15111" width="7.140625" style="44" bestFit="1" customWidth="1"/>
    <col min="15112" max="15112" width="15" style="44" bestFit="1" customWidth="1"/>
    <col min="15113" max="15113" width="10.5703125" style="44" bestFit="1" customWidth="1"/>
    <col min="15114" max="15118" width="9.7109375" style="44"/>
    <col min="15119" max="15119" width="7.7109375" style="44" customWidth="1"/>
    <col min="15120" max="15120" width="9.85546875" style="44" bestFit="1" customWidth="1"/>
    <col min="15121" max="15363" width="9.7109375" style="44"/>
    <col min="15364" max="15364" width="9.28515625" style="44" bestFit="1" customWidth="1"/>
    <col min="15365" max="15365" width="11.28515625" style="44" bestFit="1" customWidth="1"/>
    <col min="15366" max="15366" width="9.7109375" style="44" bestFit="1"/>
    <col min="15367" max="15367" width="7.140625" style="44" bestFit="1" customWidth="1"/>
    <col min="15368" max="15368" width="15" style="44" bestFit="1" customWidth="1"/>
    <col min="15369" max="15369" width="10.5703125" style="44" bestFit="1" customWidth="1"/>
    <col min="15370" max="15374" width="9.7109375" style="44"/>
    <col min="15375" max="15375" width="7.7109375" style="44" customWidth="1"/>
    <col min="15376" max="15376" width="9.85546875" style="44" bestFit="1" customWidth="1"/>
    <col min="15377" max="15619" width="9.7109375" style="44"/>
    <col min="15620" max="15620" width="9.28515625" style="44" bestFit="1" customWidth="1"/>
    <col min="15621" max="15621" width="11.28515625" style="44" bestFit="1" customWidth="1"/>
    <col min="15622" max="15622" width="9.7109375" style="44" bestFit="1"/>
    <col min="15623" max="15623" width="7.140625" style="44" bestFit="1" customWidth="1"/>
    <col min="15624" max="15624" width="15" style="44" bestFit="1" customWidth="1"/>
    <col min="15625" max="15625" width="10.5703125" style="44" bestFit="1" customWidth="1"/>
    <col min="15626" max="15630" width="9.7109375" style="44"/>
    <col min="15631" max="15631" width="7.7109375" style="44" customWidth="1"/>
    <col min="15632" max="15632" width="9.85546875" style="44" bestFit="1" customWidth="1"/>
    <col min="15633" max="15875" width="9.7109375" style="44"/>
    <col min="15876" max="15876" width="9.28515625" style="44" bestFit="1" customWidth="1"/>
    <col min="15877" max="15877" width="11.28515625" style="44" bestFit="1" customWidth="1"/>
    <col min="15878" max="15878" width="9.7109375" style="44" bestFit="1"/>
    <col min="15879" max="15879" width="7.140625" style="44" bestFit="1" customWidth="1"/>
    <col min="15880" max="15880" width="15" style="44" bestFit="1" customWidth="1"/>
    <col min="15881" max="15881" width="10.5703125" style="44" bestFit="1" customWidth="1"/>
    <col min="15882" max="15886" width="9.7109375" style="44"/>
    <col min="15887" max="15887" width="7.7109375" style="44" customWidth="1"/>
    <col min="15888" max="15888" width="9.85546875" style="44" bestFit="1" customWidth="1"/>
    <col min="15889" max="16131" width="9.7109375" style="44"/>
    <col min="16132" max="16132" width="9.28515625" style="44" bestFit="1" customWidth="1"/>
    <col min="16133" max="16133" width="11.28515625" style="44" bestFit="1" customWidth="1"/>
    <col min="16134" max="16134" width="9.7109375" style="44" bestFit="1"/>
    <col min="16135" max="16135" width="7.140625" style="44" bestFit="1" customWidth="1"/>
    <col min="16136" max="16136" width="15" style="44" bestFit="1" customWidth="1"/>
    <col min="16137" max="16137" width="10.5703125" style="44" bestFit="1" customWidth="1"/>
    <col min="16138" max="16142" width="9.7109375" style="44"/>
    <col min="16143" max="16143" width="7.7109375" style="44" customWidth="1"/>
    <col min="16144" max="16144" width="9.85546875" style="44" bestFit="1" customWidth="1"/>
    <col min="16145" max="16384" width="9.7109375" style="44"/>
  </cols>
  <sheetData>
    <row r="1" spans="1:19" x14ac:dyDescent="0.25">
      <c r="A1" s="1"/>
      <c r="B1" s="1"/>
      <c r="C1" s="79"/>
      <c r="D1" s="91"/>
      <c r="E1" s="92" t="s">
        <v>30</v>
      </c>
      <c r="F1" s="93"/>
      <c r="Q1" s="111" t="s">
        <v>0</v>
      </c>
    </row>
    <row r="2" spans="1:19" x14ac:dyDescent="0.25">
      <c r="A2" s="2"/>
      <c r="B2" s="77"/>
      <c r="C2" s="83" t="s">
        <v>12</v>
      </c>
      <c r="D2" s="94" t="s">
        <v>12</v>
      </c>
      <c r="E2" s="85"/>
      <c r="F2" s="95" t="s">
        <v>4</v>
      </c>
      <c r="H2" s="45"/>
      <c r="I2" s="45"/>
      <c r="J2" s="45"/>
      <c r="K2" s="45"/>
      <c r="L2" s="45"/>
      <c r="M2" s="45"/>
      <c r="N2" s="45"/>
      <c r="O2" s="45"/>
      <c r="P2" s="45"/>
      <c r="Q2" s="112" t="s">
        <v>1</v>
      </c>
      <c r="R2" s="45"/>
    </row>
    <row r="3" spans="1:19" x14ac:dyDescent="0.25">
      <c r="A3" s="2"/>
      <c r="B3" s="77"/>
      <c r="C3" s="83" t="s">
        <v>2</v>
      </c>
      <c r="D3" s="94" t="s">
        <v>2</v>
      </c>
      <c r="E3" s="96" t="s">
        <v>3</v>
      </c>
      <c r="F3" s="95" t="s">
        <v>31</v>
      </c>
      <c r="Q3" s="113">
        <v>10</v>
      </c>
      <c r="S3" s="109" t="s">
        <v>42</v>
      </c>
    </row>
    <row r="4" spans="1:19" s="45" customFormat="1" x14ac:dyDescent="0.25">
      <c r="A4" s="5" t="s">
        <v>5</v>
      </c>
      <c r="B4" s="78" t="s">
        <v>6</v>
      </c>
      <c r="C4" s="87">
        <f>SUM(C6:C60)</f>
        <v>0</v>
      </c>
      <c r="D4" s="97">
        <f>SUMIF(B5:B60,"&gt;0",D5:D60)</f>
        <v>0</v>
      </c>
      <c r="E4" s="98">
        <f>SUMIF(B6:B60,"&gt;0",E6:E60)</f>
        <v>0</v>
      </c>
      <c r="F4" s="99">
        <f>IF(D4=0,0,C4/D4)</f>
        <v>0</v>
      </c>
      <c r="H4" s="44"/>
      <c r="I4" s="44"/>
      <c r="J4" s="44"/>
      <c r="K4" s="44"/>
      <c r="L4" s="44"/>
      <c r="M4" s="44"/>
      <c r="N4" s="44"/>
      <c r="O4" s="44"/>
      <c r="P4" s="44"/>
      <c r="Q4" s="113">
        <v>8</v>
      </c>
      <c r="R4" s="44"/>
      <c r="S4" s="110">
        <f>SUMIF(D:D,MAX(D5:D369),A:A)</f>
        <v>44569</v>
      </c>
    </row>
    <row r="5" spans="1:19" x14ac:dyDescent="0.25">
      <c r="A5" s="6">
        <v>44562</v>
      </c>
      <c r="B5" s="9"/>
      <c r="C5" s="3"/>
      <c r="D5" s="57"/>
      <c r="E5" s="60"/>
      <c r="F5" s="58" t="s">
        <v>11</v>
      </c>
      <c r="Q5" s="116"/>
    </row>
    <row r="6" spans="1:19" x14ac:dyDescent="0.25">
      <c r="A6" s="4">
        <f t="shared" ref="A6:A57" si="0">A5+7</f>
        <v>44569</v>
      </c>
      <c r="B6" s="7"/>
      <c r="C6" s="3">
        <f t="shared" ref="C6:C57" si="1">IF(B6=0,0,B6-B5)</f>
        <v>0</v>
      </c>
      <c r="D6" s="59">
        <f>SIN((A6*366/365+(34+Q$4)*7)/365*2*PI())*Q$13+100%/52</f>
        <v>2.1153473819057803E-2</v>
      </c>
      <c r="E6" s="61">
        <f t="shared" ref="E6:E37" si="2">D6*E$2</f>
        <v>0</v>
      </c>
      <c r="F6" s="61">
        <f>D6*F$4</f>
        <v>0</v>
      </c>
      <c r="Q6" s="115" t="s">
        <v>7</v>
      </c>
    </row>
    <row r="7" spans="1:19" x14ac:dyDescent="0.25">
      <c r="A7" s="4">
        <f t="shared" si="0"/>
        <v>44576</v>
      </c>
      <c r="B7" s="7"/>
      <c r="C7" s="3">
        <f t="shared" si="1"/>
        <v>0</v>
      </c>
      <c r="D7" s="59">
        <f t="shared" ref="D7:D57" si="3">SIN((A7*366/365+(34+Q$4)*7)/365*2*PI())*Q$13+100%/52</f>
        <v>2.1144016505785391E-2</v>
      </c>
      <c r="E7" s="61">
        <f t="shared" si="2"/>
        <v>0</v>
      </c>
      <c r="F7" s="61">
        <f t="shared" ref="F7:F38" si="4">F$4*D7</f>
        <v>0</v>
      </c>
      <c r="Q7" s="112"/>
    </row>
    <row r="8" spans="1:19" x14ac:dyDescent="0.25">
      <c r="A8" s="8">
        <f t="shared" si="0"/>
        <v>44583</v>
      </c>
      <c r="B8" s="7"/>
      <c r="C8" s="3">
        <f t="shared" si="1"/>
        <v>0</v>
      </c>
      <c r="D8" s="59">
        <f t="shared" si="3"/>
        <v>2.1106660157306421E-2</v>
      </c>
      <c r="E8" s="61">
        <f t="shared" si="2"/>
        <v>0</v>
      </c>
      <c r="F8" s="61">
        <f t="shared" si="4"/>
        <v>0</v>
      </c>
      <c r="Q8" s="112"/>
    </row>
    <row r="9" spans="1:19" x14ac:dyDescent="0.25">
      <c r="A9" s="8">
        <f t="shared" si="0"/>
        <v>44590</v>
      </c>
      <c r="B9" s="7"/>
      <c r="C9" s="3">
        <f t="shared" si="1"/>
        <v>0</v>
      </c>
      <c r="D9" s="59">
        <f t="shared" si="3"/>
        <v>2.1041949505133134E-2</v>
      </c>
      <c r="E9" s="61">
        <f t="shared" si="2"/>
        <v>0</v>
      </c>
      <c r="F9" s="61">
        <f t="shared" si="4"/>
        <v>0</v>
      </c>
      <c r="Q9" s="111" t="s">
        <v>8</v>
      </c>
    </row>
    <row r="10" spans="1:19" x14ac:dyDescent="0.25">
      <c r="A10" s="8">
        <f t="shared" si="0"/>
        <v>44597</v>
      </c>
      <c r="B10" s="7"/>
      <c r="C10" s="3">
        <f t="shared" si="1"/>
        <v>0</v>
      </c>
      <c r="D10" s="59">
        <f t="shared" si="3"/>
        <v>2.0950828162141284E-2</v>
      </c>
      <c r="E10" s="61">
        <f t="shared" si="2"/>
        <v>0</v>
      </c>
      <c r="F10" s="61">
        <f t="shared" si="4"/>
        <v>0</v>
      </c>
      <c r="Q10" s="112" t="s">
        <v>9</v>
      </c>
    </row>
    <row r="11" spans="1:19" x14ac:dyDescent="0.25">
      <c r="A11" s="8">
        <f t="shared" si="0"/>
        <v>44604</v>
      </c>
      <c r="B11" s="7"/>
      <c r="C11" s="3">
        <f t="shared" si="1"/>
        <v>0</v>
      </c>
      <c r="D11" s="59">
        <f t="shared" si="3"/>
        <v>2.083462486277592E-2</v>
      </c>
      <c r="E11" s="61">
        <f t="shared" si="2"/>
        <v>0</v>
      </c>
      <c r="F11" s="61">
        <f t="shared" si="4"/>
        <v>0</v>
      </c>
      <c r="Q11" s="113">
        <v>1</v>
      </c>
    </row>
    <row r="12" spans="1:19" x14ac:dyDescent="0.25">
      <c r="A12" s="8">
        <f t="shared" si="0"/>
        <v>44611</v>
      </c>
      <c r="B12" s="7"/>
      <c r="C12" s="3">
        <f t="shared" si="1"/>
        <v>0</v>
      </c>
      <c r="D12" s="59">
        <f t="shared" si="3"/>
        <v>2.0695034087401629E-2</v>
      </c>
      <c r="E12" s="61">
        <f t="shared" si="2"/>
        <v>0</v>
      </c>
      <c r="F12" s="61">
        <f t="shared" si="4"/>
        <v>0</v>
      </c>
      <c r="Q12" s="113">
        <v>1</v>
      </c>
    </row>
    <row r="13" spans="1:19" x14ac:dyDescent="0.25">
      <c r="A13" s="8">
        <f t="shared" si="0"/>
        <v>44618</v>
      </c>
      <c r="B13" s="7"/>
      <c r="C13" s="3">
        <f t="shared" si="1"/>
        <v>0</v>
      </c>
      <c r="D13" s="59">
        <f t="shared" si="3"/>
        <v>2.0534091353333669E-2</v>
      </c>
      <c r="E13" s="61">
        <f t="shared" si="2"/>
        <v>0</v>
      </c>
      <c r="F13" s="61">
        <f t="shared" si="4"/>
        <v>0</v>
      </c>
      <c r="Q13" s="116">
        <f>100%/52/10*Q12</f>
        <v>1.9230769230769232E-3</v>
      </c>
    </row>
    <row r="14" spans="1:19" x14ac:dyDescent="0.25">
      <c r="A14" s="8">
        <f t="shared" si="0"/>
        <v>44625</v>
      </c>
      <c r="B14" s="7"/>
      <c r="C14" s="3">
        <f t="shared" si="1"/>
        <v>0</v>
      </c>
      <c r="D14" s="59">
        <f t="shared" si="3"/>
        <v>2.0354143532856823E-2</v>
      </c>
      <c r="E14" s="61">
        <f t="shared" si="2"/>
        <v>0</v>
      </c>
      <c r="F14" s="61">
        <f t="shared" si="4"/>
        <v>0</v>
      </c>
      <c r="Q14" s="115" t="s">
        <v>10</v>
      </c>
    </row>
    <row r="15" spans="1:19" x14ac:dyDescent="0.25">
      <c r="A15" s="8">
        <f t="shared" si="0"/>
        <v>44632</v>
      </c>
      <c r="B15" s="7"/>
      <c r="C15" s="3">
        <f t="shared" si="1"/>
        <v>0</v>
      </c>
      <c r="D15" s="59">
        <f t="shared" si="3"/>
        <v>2.0157814631056595E-2</v>
      </c>
      <c r="E15" s="61">
        <f t="shared" si="2"/>
        <v>0</v>
      </c>
      <c r="F15" s="61">
        <f t="shared" si="4"/>
        <v>0</v>
      </c>
    </row>
    <row r="16" spans="1:19" x14ac:dyDescent="0.25">
      <c r="A16" s="8">
        <f t="shared" si="0"/>
        <v>44639</v>
      </c>
      <c r="B16" s="7"/>
      <c r="C16" s="3">
        <f t="shared" si="1"/>
        <v>0</v>
      </c>
      <c r="D16" s="59">
        <f t="shared" si="3"/>
        <v>1.9947967522489042E-2</v>
      </c>
      <c r="E16" s="61">
        <f t="shared" si="2"/>
        <v>0</v>
      </c>
      <c r="F16" s="61">
        <f t="shared" si="4"/>
        <v>0</v>
      </c>
      <c r="I16" s="117"/>
      <c r="J16" s="118"/>
      <c r="K16" s="118"/>
      <c r="L16" s="118"/>
      <c r="M16" s="118"/>
      <c r="N16" s="118"/>
      <c r="O16" s="119"/>
    </row>
    <row r="17" spans="1:15" x14ac:dyDescent="0.25">
      <c r="A17" s="8">
        <f t="shared" si="0"/>
        <v>44646</v>
      </c>
      <c r="B17" s="7"/>
      <c r="C17" s="3">
        <f t="shared" si="1"/>
        <v>0</v>
      </c>
      <c r="D17" s="59">
        <f t="shared" si="3"/>
        <v>1.9727662204649714E-2</v>
      </c>
      <c r="E17" s="61">
        <f t="shared" si="2"/>
        <v>0</v>
      </c>
      <c r="F17" s="61">
        <f t="shared" si="4"/>
        <v>0</v>
      </c>
      <c r="I17" s="120" t="s">
        <v>32</v>
      </c>
      <c r="J17" s="121"/>
      <c r="K17" s="121"/>
      <c r="L17" s="121"/>
      <c r="M17" s="121"/>
      <c r="N17" s="121"/>
      <c r="O17" s="122"/>
    </row>
    <row r="18" spans="1:15" x14ac:dyDescent="0.25">
      <c r="A18" s="8">
        <f t="shared" si="0"/>
        <v>44653</v>
      </c>
      <c r="B18" s="7"/>
      <c r="C18" s="3">
        <f t="shared" si="1"/>
        <v>0</v>
      </c>
      <c r="D18" s="59">
        <f t="shared" si="3"/>
        <v>1.9500111176988549E-2</v>
      </c>
      <c r="E18" s="61">
        <f t="shared" si="2"/>
        <v>0</v>
      </c>
      <c r="F18" s="61">
        <f t="shared" si="4"/>
        <v>0</v>
      </c>
      <c r="I18" s="120" t="s">
        <v>33</v>
      </c>
      <c r="J18" s="121"/>
      <c r="K18" s="121"/>
      <c r="L18" s="121"/>
      <c r="M18" s="121"/>
      <c r="N18" s="121"/>
      <c r="O18" s="122"/>
    </row>
    <row r="19" spans="1:15" x14ac:dyDescent="0.25">
      <c r="A19" s="8">
        <f t="shared" si="0"/>
        <v>44660</v>
      </c>
      <c r="B19" s="7"/>
      <c r="C19" s="3">
        <f t="shared" si="1"/>
        <v>0</v>
      </c>
      <c r="D19" s="59">
        <f t="shared" si="3"/>
        <v>1.9268632596136377E-2</v>
      </c>
      <c r="E19" s="61">
        <f t="shared" si="2"/>
        <v>0</v>
      </c>
      <c r="F19" s="61">
        <f t="shared" si="4"/>
        <v>0</v>
      </c>
      <c r="I19" s="129" t="s">
        <v>34</v>
      </c>
      <c r="J19" s="130"/>
      <c r="K19" s="130"/>
      <c r="L19" s="130"/>
      <c r="M19" s="130"/>
      <c r="N19" s="130"/>
      <c r="O19" s="131"/>
    </row>
    <row r="20" spans="1:15" x14ac:dyDescent="0.25">
      <c r="A20" s="8">
        <f t="shared" si="0"/>
        <v>44667</v>
      </c>
      <c r="B20" s="7"/>
      <c r="C20" s="3">
        <f t="shared" si="1"/>
        <v>0</v>
      </c>
      <c r="D20" s="59">
        <f t="shared" si="3"/>
        <v>1.9036601890434893E-2</v>
      </c>
      <c r="E20" s="61">
        <f t="shared" si="2"/>
        <v>0</v>
      </c>
      <c r="F20" s="61">
        <f t="shared" si="4"/>
        <v>0</v>
      </c>
      <c r="I20" s="129" t="s">
        <v>35</v>
      </c>
      <c r="J20" s="130"/>
      <c r="K20" s="130"/>
      <c r="L20" s="130"/>
      <c r="M20" s="130"/>
      <c r="N20" s="130"/>
      <c r="O20" s="131"/>
    </row>
    <row r="21" spans="1:15" x14ac:dyDescent="0.25">
      <c r="A21" s="8">
        <f t="shared" si="0"/>
        <v>44674</v>
      </c>
      <c r="B21" s="7"/>
      <c r="C21" s="3">
        <f t="shared" si="1"/>
        <v>0</v>
      </c>
      <c r="D21" s="59">
        <f t="shared" si="3"/>
        <v>1.8807402539328649E-2</v>
      </c>
      <c r="E21" s="61">
        <f t="shared" si="2"/>
        <v>0</v>
      </c>
      <c r="F21" s="61">
        <f t="shared" si="4"/>
        <v>0</v>
      </c>
      <c r="I21" s="129" t="s">
        <v>36</v>
      </c>
      <c r="J21" s="130"/>
      <c r="K21" s="130"/>
      <c r="L21" s="130"/>
      <c r="M21" s="130"/>
      <c r="N21" s="130"/>
      <c r="O21" s="131"/>
    </row>
    <row r="22" spans="1:15" x14ac:dyDescent="0.25">
      <c r="A22" s="8">
        <f t="shared" si="0"/>
        <v>44681</v>
      </c>
      <c r="B22" s="7"/>
      <c r="C22" s="3">
        <f t="shared" si="1"/>
        <v>0</v>
      </c>
      <c r="D22" s="59">
        <f t="shared" si="3"/>
        <v>1.8584376735355609E-2</v>
      </c>
      <c r="E22" s="61">
        <f t="shared" si="2"/>
        <v>0</v>
      </c>
      <c r="F22" s="61">
        <f t="shared" si="4"/>
        <v>0</v>
      </c>
      <c r="I22" s="120"/>
      <c r="J22" s="121"/>
      <c r="K22" s="121"/>
      <c r="L22" s="121"/>
      <c r="M22" s="121"/>
      <c r="N22" s="121"/>
      <c r="O22" s="122"/>
    </row>
    <row r="23" spans="1:15" x14ac:dyDescent="0.25">
      <c r="A23" s="8">
        <f t="shared" si="0"/>
        <v>44688</v>
      </c>
      <c r="B23" s="7"/>
      <c r="C23" s="3">
        <f t="shared" si="1"/>
        <v>0</v>
      </c>
      <c r="D23" s="59">
        <f t="shared" si="3"/>
        <v>1.8370776648184726E-2</v>
      </c>
      <c r="E23" s="61">
        <f t="shared" si="2"/>
        <v>0</v>
      </c>
      <c r="F23" s="61">
        <f t="shared" si="4"/>
        <v>0</v>
      </c>
      <c r="I23" s="120" t="s">
        <v>37</v>
      </c>
      <c r="J23" s="121"/>
      <c r="K23" s="121"/>
      <c r="L23" s="121"/>
      <c r="M23" s="121"/>
      <c r="N23" s="121"/>
      <c r="O23" s="122"/>
    </row>
    <row r="24" spans="1:15" x14ac:dyDescent="0.25">
      <c r="A24" s="8">
        <f t="shared" si="0"/>
        <v>44695</v>
      </c>
      <c r="B24" s="7"/>
      <c r="C24" s="3">
        <f t="shared" si="1"/>
        <v>0</v>
      </c>
      <c r="D24" s="59">
        <f t="shared" si="3"/>
        <v>1.8169717001369993E-2</v>
      </c>
      <c r="E24" s="61">
        <f t="shared" si="2"/>
        <v>0</v>
      </c>
      <c r="F24" s="61">
        <f t="shared" si="4"/>
        <v>0</v>
      </c>
      <c r="I24" s="120" t="s">
        <v>38</v>
      </c>
      <c r="J24" s="121"/>
      <c r="K24" s="121"/>
      <c r="L24" s="121"/>
      <c r="M24" s="121"/>
      <c r="N24" s="121"/>
      <c r="O24" s="122"/>
    </row>
    <row r="25" spans="1:15" x14ac:dyDescent="0.25">
      <c r="A25" s="8">
        <f t="shared" si="0"/>
        <v>44702</v>
      </c>
      <c r="B25" s="7"/>
      <c r="C25" s="3">
        <f t="shared" si="1"/>
        <v>0</v>
      </c>
      <c r="D25" s="59">
        <f t="shared" si="3"/>
        <v>1.798412965334829E-2</v>
      </c>
      <c r="E25" s="61">
        <f t="shared" si="2"/>
        <v>0</v>
      </c>
      <c r="F25" s="61">
        <f t="shared" si="4"/>
        <v>0</v>
      </c>
      <c r="I25" s="120" t="s">
        <v>39</v>
      </c>
      <c r="J25" s="121"/>
      <c r="K25" s="121"/>
      <c r="L25" s="121"/>
      <c r="M25" s="121"/>
      <c r="N25" s="121"/>
      <c r="O25" s="122"/>
    </row>
    <row r="26" spans="1:15" x14ac:dyDescent="0.25">
      <c r="A26" s="8">
        <f t="shared" si="0"/>
        <v>44709</v>
      </c>
      <c r="B26" s="7"/>
      <c r="C26" s="3">
        <f t="shared" si="1"/>
        <v>0</v>
      </c>
      <c r="D26" s="59">
        <f t="shared" si="3"/>
        <v>1.7816720844982599E-2</v>
      </c>
      <c r="E26" s="61">
        <f t="shared" si="2"/>
        <v>0</v>
      </c>
      <c r="F26" s="61">
        <f t="shared" si="4"/>
        <v>0</v>
      </c>
      <c r="I26" s="120" t="s">
        <v>40</v>
      </c>
      <c r="J26" s="121"/>
      <c r="K26" s="121"/>
      <c r="L26" s="121"/>
      <c r="M26" s="121"/>
      <c r="N26" s="121"/>
      <c r="O26" s="122"/>
    </row>
    <row r="27" spans="1:15" x14ac:dyDescent="0.25">
      <c r="A27" s="8">
        <f t="shared" si="0"/>
        <v>44716</v>
      </c>
      <c r="B27" s="7"/>
      <c r="C27" s="3">
        <f t="shared" si="1"/>
        <v>0</v>
      </c>
      <c r="D27" s="59">
        <f t="shared" si="3"/>
        <v>1.7669931737067254E-2</v>
      </c>
      <c r="E27" s="61">
        <f t="shared" si="2"/>
        <v>0</v>
      </c>
      <c r="F27" s="61">
        <f t="shared" si="4"/>
        <v>0</v>
      </c>
      <c r="I27" s="132" t="s">
        <v>41</v>
      </c>
      <c r="J27" s="133"/>
      <c r="K27" s="133"/>
      <c r="L27" s="133"/>
      <c r="M27" s="133"/>
      <c r="N27" s="133"/>
      <c r="O27" s="134"/>
    </row>
    <row r="28" spans="1:15" x14ac:dyDescent="0.25">
      <c r="A28" s="8">
        <f t="shared" si="0"/>
        <v>44723</v>
      </c>
      <c r="B28" s="7"/>
      <c r="C28" s="3">
        <f t="shared" si="1"/>
        <v>0</v>
      </c>
      <c r="D28" s="59">
        <f t="shared" si="3"/>
        <v>1.7545902813241879E-2</v>
      </c>
      <c r="E28" s="61">
        <f t="shared" si="2"/>
        <v>0</v>
      </c>
      <c r="F28" s="61">
        <f t="shared" si="4"/>
        <v>0</v>
      </c>
      <c r="I28" s="123"/>
      <c r="J28" s="124"/>
      <c r="K28" s="124"/>
      <c r="L28" s="124"/>
      <c r="M28" s="124"/>
      <c r="N28" s="124"/>
      <c r="O28" s="125"/>
    </row>
    <row r="29" spans="1:15" x14ac:dyDescent="0.25">
      <c r="A29" s="8">
        <f t="shared" si="0"/>
        <v>44730</v>
      </c>
      <c r="B29" s="7"/>
      <c r="C29" s="3">
        <f t="shared" si="1"/>
        <v>0</v>
      </c>
      <c r="D29" s="59">
        <f t="shared" si="3"/>
        <v>1.7446442667385959E-2</v>
      </c>
      <c r="E29" s="61">
        <f t="shared" si="2"/>
        <v>0</v>
      </c>
      <c r="F29" s="61">
        <f t="shared" si="4"/>
        <v>0</v>
      </c>
    </row>
    <row r="30" spans="1:15" x14ac:dyDescent="0.25">
      <c r="A30" s="8">
        <f t="shared" si="0"/>
        <v>44737</v>
      </c>
      <c r="B30" s="7"/>
      <c r="C30" s="3">
        <f t="shared" si="1"/>
        <v>0</v>
      </c>
      <c r="D30" s="59">
        <f t="shared" si="3"/>
        <v>1.7373001630644782E-2</v>
      </c>
      <c r="E30" s="61">
        <f t="shared" si="2"/>
        <v>0</v>
      </c>
      <c r="F30" s="61">
        <f t="shared" si="4"/>
        <v>0</v>
      </c>
    </row>
    <row r="31" spans="1:15" x14ac:dyDescent="0.25">
      <c r="A31" s="8">
        <f t="shared" si="0"/>
        <v>44744</v>
      </c>
      <c r="B31" s="7"/>
      <c r="C31" s="3">
        <f t="shared" si="1"/>
        <v>0</v>
      </c>
      <c r="D31" s="59">
        <f t="shared" si="3"/>
        <v>1.7326650622651107E-2</v>
      </c>
      <c r="E31" s="61">
        <f t="shared" si="2"/>
        <v>0</v>
      </c>
      <c r="F31" s="61">
        <f t="shared" si="4"/>
        <v>0</v>
      </c>
    </row>
    <row r="32" spans="1:15" x14ac:dyDescent="0.25">
      <c r="A32" s="8">
        <f t="shared" si="0"/>
        <v>44751</v>
      </c>
      <c r="B32" s="7"/>
      <c r="C32" s="3">
        <f t="shared" si="1"/>
        <v>0</v>
      </c>
      <c r="D32" s="59">
        <f t="shared" si="3"/>
        <v>1.7308065535340637E-2</v>
      </c>
      <c r="E32" s="61">
        <f t="shared" si="2"/>
        <v>0</v>
      </c>
      <c r="F32" s="61">
        <f t="shared" si="4"/>
        <v>0</v>
      </c>
    </row>
    <row r="33" spans="1:6" x14ac:dyDescent="0.25">
      <c r="A33" s="8">
        <f t="shared" si="0"/>
        <v>44758</v>
      </c>
      <c r="B33" s="7"/>
      <c r="C33" s="3">
        <f t="shared" si="1"/>
        <v>0</v>
      </c>
      <c r="D33" s="59">
        <f t="shared" si="3"/>
        <v>1.7317517377072746E-2</v>
      </c>
      <c r="E33" s="61">
        <f t="shared" si="2"/>
        <v>0</v>
      </c>
      <c r="F33" s="61">
        <f t="shared" si="4"/>
        <v>0</v>
      </c>
    </row>
    <row r="34" spans="1:6" x14ac:dyDescent="0.25">
      <c r="A34" s="8">
        <f t="shared" si="0"/>
        <v>44765</v>
      </c>
      <c r="B34" s="7"/>
      <c r="C34" s="3">
        <f t="shared" si="1"/>
        <v>0</v>
      </c>
      <c r="D34" s="59">
        <f t="shared" si="3"/>
        <v>1.7354868320777834E-2</v>
      </c>
      <c r="E34" s="61">
        <f t="shared" si="2"/>
        <v>0</v>
      </c>
      <c r="F34" s="61">
        <f t="shared" si="4"/>
        <v>0</v>
      </c>
    </row>
    <row r="35" spans="1:6" x14ac:dyDescent="0.25">
      <c r="A35" s="8">
        <f t="shared" si="0"/>
        <v>44772</v>
      </c>
      <c r="B35" s="7"/>
      <c r="C35" s="3">
        <f t="shared" si="1"/>
        <v>0</v>
      </c>
      <c r="D35" s="59">
        <f t="shared" si="3"/>
        <v>1.7419573713756322E-2</v>
      </c>
      <c r="E35" s="61">
        <f t="shared" si="2"/>
        <v>0</v>
      </c>
      <c r="F35" s="61">
        <f t="shared" si="4"/>
        <v>0</v>
      </c>
    </row>
    <row r="36" spans="1:6" x14ac:dyDescent="0.25">
      <c r="A36" s="8">
        <f t="shared" si="0"/>
        <v>44779</v>
      </c>
      <c r="B36" s="7"/>
      <c r="C36" s="3">
        <f t="shared" si="1"/>
        <v>0</v>
      </c>
      <c r="D36" s="59">
        <f t="shared" si="3"/>
        <v>1.7510690019822188E-2</v>
      </c>
      <c r="E36" s="61">
        <f t="shared" si="2"/>
        <v>0</v>
      </c>
      <c r="F36" s="61">
        <f t="shared" si="4"/>
        <v>0</v>
      </c>
    </row>
    <row r="37" spans="1:6" x14ac:dyDescent="0.25">
      <c r="A37" s="8">
        <f t="shared" si="0"/>
        <v>44786</v>
      </c>
      <c r="B37" s="7"/>
      <c r="C37" s="3">
        <f t="shared" si="1"/>
        <v>0</v>
      </c>
      <c r="D37" s="59">
        <f t="shared" si="3"/>
        <v>1.7626888577979002E-2</v>
      </c>
      <c r="E37" s="61">
        <f t="shared" si="2"/>
        <v>0</v>
      </c>
      <c r="F37" s="61">
        <f t="shared" si="4"/>
        <v>0</v>
      </c>
    </row>
    <row r="38" spans="1:6" x14ac:dyDescent="0.25">
      <c r="A38" s="8">
        <f t="shared" si="0"/>
        <v>44793</v>
      </c>
      <c r="B38" s="7"/>
      <c r="C38" s="3">
        <f t="shared" si="1"/>
        <v>0</v>
      </c>
      <c r="D38" s="59">
        <f t="shared" si="3"/>
        <v>1.7766474976998639E-2</v>
      </c>
      <c r="E38" s="61">
        <f t="shared" ref="E38:E57" si="5">D38*E$2</f>
        <v>0</v>
      </c>
      <c r="F38" s="61">
        <f t="shared" si="4"/>
        <v>0</v>
      </c>
    </row>
    <row r="39" spans="1:6" x14ac:dyDescent="0.25">
      <c r="A39" s="8">
        <f t="shared" si="0"/>
        <v>44800</v>
      </c>
      <c r="B39" s="7"/>
      <c r="C39" s="3">
        <f t="shared" si="1"/>
        <v>0</v>
      </c>
      <c r="D39" s="59">
        <f t="shared" si="3"/>
        <v>1.7927413763381986E-2</v>
      </c>
      <c r="E39" s="61">
        <f t="shared" si="5"/>
        <v>0</v>
      </c>
      <c r="F39" s="61">
        <f t="shared" ref="F39:F57" si="6">F$4*D39</f>
        <v>0</v>
      </c>
    </row>
    <row r="40" spans="1:6" x14ac:dyDescent="0.25">
      <c r="A40" s="8">
        <f t="shared" si="0"/>
        <v>44807</v>
      </c>
      <c r="B40" s="7"/>
      <c r="C40" s="3">
        <f t="shared" si="1"/>
        <v>0</v>
      </c>
      <c r="D40" s="59">
        <f t="shared" si="3"/>
        <v>1.8107358122409534E-2</v>
      </c>
      <c r="E40" s="61">
        <f t="shared" si="5"/>
        <v>0</v>
      </c>
      <c r="F40" s="61">
        <f t="shared" si="6"/>
        <v>0</v>
      </c>
    </row>
    <row r="41" spans="1:6" x14ac:dyDescent="0.25">
      <c r="A41" s="8">
        <f t="shared" si="0"/>
        <v>44814</v>
      </c>
      <c r="B41" s="7"/>
      <c r="C41" s="3">
        <f t="shared" si="1"/>
        <v>0</v>
      </c>
      <c r="D41" s="59">
        <f t="shared" si="3"/>
        <v>1.8303684099470741E-2</v>
      </c>
      <c r="E41" s="61">
        <f t="shared" si="5"/>
        <v>0</v>
      </c>
      <c r="F41" s="61">
        <f t="shared" si="6"/>
        <v>0</v>
      </c>
    </row>
    <row r="42" spans="1:6" x14ac:dyDescent="0.25">
      <c r="A42" s="8">
        <f t="shared" si="0"/>
        <v>44821</v>
      </c>
      <c r="B42" s="7"/>
      <c r="C42" s="3">
        <f t="shared" si="1"/>
        <v>0</v>
      </c>
      <c r="D42" s="59">
        <f t="shared" si="3"/>
        <v>1.85135288626582E-2</v>
      </c>
      <c r="E42" s="61">
        <f t="shared" si="5"/>
        <v>0</v>
      </c>
      <c r="F42" s="61">
        <f t="shared" si="6"/>
        <v>0</v>
      </c>
    </row>
    <row r="43" spans="1:6" x14ac:dyDescent="0.25">
      <c r="A43" s="8">
        <f t="shared" si="0"/>
        <v>44828</v>
      </c>
      <c r="B43" s="7"/>
      <c r="C43" s="3">
        <f t="shared" si="1"/>
        <v>0</v>
      </c>
      <c r="D43" s="59">
        <f t="shared" si="3"/>
        <v>1.8733832448676765E-2</v>
      </c>
      <c r="E43" s="61">
        <f t="shared" si="5"/>
        <v>0</v>
      </c>
      <c r="F43" s="61">
        <f t="shared" si="6"/>
        <v>0</v>
      </c>
    </row>
    <row r="44" spans="1:6" x14ac:dyDescent="0.25">
      <c r="A44" s="8">
        <f t="shared" si="0"/>
        <v>44835</v>
      </c>
      <c r="B44" s="7"/>
      <c r="C44" s="3">
        <f t="shared" si="1"/>
        <v>0</v>
      </c>
      <c r="D44" s="59">
        <f t="shared" si="3"/>
        <v>1.8961382383329964E-2</v>
      </c>
      <c r="E44" s="61">
        <f t="shared" si="5"/>
        <v>0</v>
      </c>
      <c r="F44" s="61">
        <f t="shared" si="6"/>
        <v>0</v>
      </c>
    </row>
    <row r="45" spans="1:6" x14ac:dyDescent="0.25">
      <c r="A45" s="8">
        <f t="shared" si="0"/>
        <v>44842</v>
      </c>
      <c r="B45" s="7"/>
      <c r="C45" s="3">
        <f t="shared" si="1"/>
        <v>0</v>
      </c>
      <c r="D45" s="59">
        <f t="shared" si="3"/>
        <v>1.9192860525925247E-2</v>
      </c>
      <c r="E45" s="61">
        <f t="shared" si="5"/>
        <v>0</v>
      </c>
      <c r="F45" s="61">
        <f t="shared" si="6"/>
        <v>0</v>
      </c>
    </row>
    <row r="46" spans="1:6" x14ac:dyDescent="0.25">
      <c r="A46" s="8">
        <f t="shared" si="0"/>
        <v>44849</v>
      </c>
      <c r="B46" s="7"/>
      <c r="C46" s="3">
        <f t="shared" si="1"/>
        <v>0</v>
      </c>
      <c r="D46" s="59">
        <f t="shared" si="3"/>
        <v>1.9424891454511602E-2</v>
      </c>
      <c r="E46" s="61">
        <f t="shared" si="5"/>
        <v>0</v>
      </c>
      <c r="F46" s="61">
        <f t="shared" si="6"/>
        <v>0</v>
      </c>
    </row>
    <row r="47" spans="1:6" x14ac:dyDescent="0.25">
      <c r="A47" s="8">
        <f t="shared" si="0"/>
        <v>44856</v>
      </c>
      <c r="B47" s="7"/>
      <c r="C47" s="3">
        <f t="shared" si="1"/>
        <v>0</v>
      </c>
      <c r="D47" s="59">
        <f t="shared" si="3"/>
        <v>1.9654091686394353E-2</v>
      </c>
      <c r="E47" s="61">
        <f t="shared" si="5"/>
        <v>0</v>
      </c>
      <c r="F47" s="61">
        <f t="shared" si="6"/>
        <v>0</v>
      </c>
    </row>
    <row r="48" spans="1:6" x14ac:dyDescent="0.25">
      <c r="A48" s="8">
        <f t="shared" si="0"/>
        <v>44863</v>
      </c>
      <c r="B48" s="7"/>
      <c r="C48" s="3">
        <f t="shared" si="1"/>
        <v>0</v>
      </c>
      <c r="D48" s="59">
        <f t="shared" si="3"/>
        <v>1.9877119016191821E-2</v>
      </c>
      <c r="E48" s="61">
        <f t="shared" si="5"/>
        <v>0</v>
      </c>
      <c r="F48" s="61">
        <f t="shared" si="6"/>
        <v>0</v>
      </c>
    </row>
    <row r="49" spans="1:6" x14ac:dyDescent="0.25">
      <c r="A49" s="8">
        <f t="shared" si="0"/>
        <v>44870</v>
      </c>
      <c r="B49" s="7"/>
      <c r="C49" s="3">
        <f t="shared" si="1"/>
        <v>0</v>
      </c>
      <c r="D49" s="59">
        <f t="shared" si="3"/>
        <v>2.0090721251986049E-2</v>
      </c>
      <c r="E49" s="61">
        <f t="shared" si="5"/>
        <v>0</v>
      </c>
      <c r="F49" s="61">
        <f t="shared" si="6"/>
        <v>0</v>
      </c>
    </row>
    <row r="50" spans="1:6" x14ac:dyDescent="0.25">
      <c r="A50" s="8">
        <f t="shared" si="0"/>
        <v>44877</v>
      </c>
      <c r="B50" s="7"/>
      <c r="C50" s="3">
        <f t="shared" si="1"/>
        <v>0</v>
      </c>
      <c r="D50" s="59">
        <f t="shared" si="3"/>
        <v>2.0291783638890948E-2</v>
      </c>
      <c r="E50" s="61">
        <f t="shared" si="5"/>
        <v>0</v>
      </c>
      <c r="F50" s="61">
        <f t="shared" si="6"/>
        <v>0</v>
      </c>
    </row>
    <row r="51" spans="1:6" x14ac:dyDescent="0.25">
      <c r="A51" s="8">
        <f t="shared" si="0"/>
        <v>44884</v>
      </c>
      <c r="B51" s="7"/>
      <c r="C51" s="3">
        <f t="shared" si="1"/>
        <v>0</v>
      </c>
      <c r="D51" s="59">
        <f t="shared" si="3"/>
        <v>2.0477374278514301E-2</v>
      </c>
      <c r="E51" s="61">
        <f t="shared" si="5"/>
        <v>0</v>
      </c>
      <c r="F51" s="61">
        <f t="shared" si="6"/>
        <v>0</v>
      </c>
    </row>
    <row r="52" spans="1:6" x14ac:dyDescent="0.25">
      <c r="A52" s="8">
        <f t="shared" si="0"/>
        <v>44891</v>
      </c>
      <c r="B52" s="7"/>
      <c r="C52" s="3">
        <f t="shared" si="1"/>
        <v>0</v>
      </c>
      <c r="D52" s="59">
        <f t="shared" si="3"/>
        <v>2.0644786881994337E-2</v>
      </c>
      <c r="E52" s="61">
        <f t="shared" si="5"/>
        <v>0</v>
      </c>
      <c r="F52" s="61">
        <f t="shared" si="6"/>
        <v>0</v>
      </c>
    </row>
    <row r="53" spans="1:6" x14ac:dyDescent="0.25">
      <c r="A53" s="8">
        <f t="shared" si="0"/>
        <v>44898</v>
      </c>
      <c r="B53" s="7"/>
      <c r="C53" s="3">
        <f t="shared" si="1"/>
        <v>0</v>
      </c>
      <c r="D53" s="59">
        <f t="shared" si="3"/>
        <v>2.0791580233196421E-2</v>
      </c>
      <c r="E53" s="61">
        <f t="shared" si="5"/>
        <v>0</v>
      </c>
      <c r="F53" s="61">
        <f t="shared" si="6"/>
        <v>0</v>
      </c>
    </row>
    <row r="54" spans="1:6" x14ac:dyDescent="0.25">
      <c r="A54" s="8">
        <f t="shared" si="0"/>
        <v>44905</v>
      </c>
      <c r="B54" s="7"/>
      <c r="C54" s="3">
        <f t="shared" si="1"/>
        <v>0</v>
      </c>
      <c r="D54" s="59">
        <f t="shared" si="3"/>
        <v>2.091561378660519E-2</v>
      </c>
      <c r="E54" s="61">
        <f t="shared" si="5"/>
        <v>0</v>
      </c>
      <c r="F54" s="61">
        <f t="shared" si="6"/>
        <v>0</v>
      </c>
    </row>
    <row r="55" spans="1:6" x14ac:dyDescent="0.25">
      <c r="A55" s="8">
        <f t="shared" si="0"/>
        <v>44912</v>
      </c>
      <c r="B55" s="7"/>
      <c r="C55" s="3">
        <f t="shared" si="1"/>
        <v>0</v>
      </c>
      <c r="D55" s="59">
        <f t="shared" si="3"/>
        <v>2.1015078880832327E-2</v>
      </c>
      <c r="E55" s="61">
        <f t="shared" si="5"/>
        <v>0</v>
      </c>
      <c r="F55" s="61">
        <f t="shared" si="6"/>
        <v>0</v>
      </c>
    </row>
    <row r="56" spans="1:6" x14ac:dyDescent="0.25">
      <c r="A56" s="8">
        <f t="shared" si="0"/>
        <v>44919</v>
      </c>
      <c r="B56" s="7"/>
      <c r="C56" s="3">
        <f t="shared" si="1"/>
        <v>0</v>
      </c>
      <c r="D56" s="59">
        <f t="shared" si="3"/>
        <v>2.1088525112575474E-2</v>
      </c>
      <c r="E56" s="61">
        <f t="shared" si="5"/>
        <v>0</v>
      </c>
      <c r="F56" s="61">
        <f t="shared" si="6"/>
        <v>0</v>
      </c>
    </row>
    <row r="57" spans="1:6" x14ac:dyDescent="0.25">
      <c r="A57" s="8">
        <f t="shared" si="0"/>
        <v>44926</v>
      </c>
      <c r="B57" s="9"/>
      <c r="C57" s="3">
        <f t="shared" si="1"/>
        <v>0</v>
      </c>
      <c r="D57" s="59">
        <f t="shared" si="3"/>
        <v>2.1134881486447918E-2</v>
      </c>
      <c r="E57" s="61">
        <f t="shared" si="5"/>
        <v>0</v>
      </c>
      <c r="F57" s="61">
        <f t="shared" si="6"/>
        <v>0</v>
      </c>
    </row>
    <row r="58" spans="1:6" x14ac:dyDescent="0.25">
      <c r="A58" s="63"/>
    </row>
  </sheetData>
  <mergeCells count="4">
    <mergeCell ref="I19:O19"/>
    <mergeCell ref="I20:O20"/>
    <mergeCell ref="I21:O21"/>
    <mergeCell ref="I27:O27"/>
  </mergeCells>
  <hyperlinks>
    <hyperlink ref="I21" r:id="rId1"/>
    <hyperlink ref="I19" r:id="rId2"/>
    <hyperlink ref="I20" r:id="rId3"/>
    <hyperlink ref="I27" r:id="rId4" display="Deze boeken kunt u hier bestellen"/>
  </hyperlinks>
  <pageMargins left="0.75" right="0.75" top="1" bottom="1" header="0.5" footer="0.5"/>
  <pageSetup paperSize="9" scale="97" orientation="portrait" r:id="rId5"/>
  <headerFooter alignWithMargins="0"/>
  <colBreaks count="1" manualBreakCount="1">
    <brk id="7" max="1048575" man="1"/>
  </colBreaks>
  <drawing r:id="rId6"/>
  <legacyDrawing r:id="rId7"/>
  <mc:AlternateContent xmlns:mc="http://schemas.openxmlformats.org/markup-compatibility/2006">
    <mc:Choice Requires="x14">
      <controls>
        <mc:AlternateContent xmlns:mc="http://schemas.openxmlformats.org/markup-compatibility/2006">
          <mc:Choice Requires="x14">
            <control shapeId="4097" r:id="rId8" name="Spinner 1">
              <controlPr defaultSize="0" autoPict="0">
                <anchor moveWithCells="1" sizeWithCells="1">
                  <from>
                    <xdr:col>16</xdr:col>
                    <xdr:colOff>180975</xdr:colOff>
                    <xdr:row>10</xdr:row>
                    <xdr:rowOff>47625</xdr:rowOff>
                  </from>
                  <to>
                    <xdr:col>16</xdr:col>
                    <xdr:colOff>466725</xdr:colOff>
                    <xdr:row>12</xdr:row>
                    <xdr:rowOff>142875</xdr:rowOff>
                  </to>
                </anchor>
              </controlPr>
            </control>
          </mc:Choice>
        </mc:AlternateContent>
        <mc:AlternateContent xmlns:mc="http://schemas.openxmlformats.org/markup-compatibility/2006">
          <mc:Choice Requires="x14">
            <control shapeId="4098" r:id="rId9" name="Spinner 2">
              <controlPr defaultSize="0" autoPict="0">
                <anchor moveWithCells="1" sizeWithCells="1">
                  <from>
                    <xdr:col>16</xdr:col>
                    <xdr:colOff>200025</xdr:colOff>
                    <xdr:row>2</xdr:row>
                    <xdr:rowOff>57150</xdr:rowOff>
                  </from>
                  <to>
                    <xdr:col>16</xdr:col>
                    <xdr:colOff>485775</xdr:colOff>
                    <xdr:row>4</xdr:row>
                    <xdr:rowOff>152400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4</vt:i4>
      </vt:variant>
      <vt:variant>
        <vt:lpstr>Benoemde bereiken</vt:lpstr>
      </vt:variant>
      <vt:variant>
        <vt:i4>3</vt:i4>
      </vt:variant>
    </vt:vector>
  </HeadingPairs>
  <TitlesOfParts>
    <vt:vector size="7" baseType="lpstr">
      <vt:lpstr>LEES DIT</vt:lpstr>
      <vt:lpstr>Gas</vt:lpstr>
      <vt:lpstr>Dagstroom</vt:lpstr>
      <vt:lpstr>Nachtstroom</vt:lpstr>
      <vt:lpstr>Dagstroom!Afdrukbereik</vt:lpstr>
      <vt:lpstr>Gas!Afdrukbereik</vt:lpstr>
      <vt:lpstr>Nachtstroom!Afdrukbereik</vt:lpstr>
    </vt:vector>
  </TitlesOfParts>
  <Company>Excel Tekst en Uitleg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Wim de Groot</dc:creator>
  <cp:lastModifiedBy>Groot de, W. ( Wim )</cp:lastModifiedBy>
  <dcterms:created xsi:type="dcterms:W3CDTF">2020-02-05T09:25:10Z</dcterms:created>
  <dcterms:modified xsi:type="dcterms:W3CDTF">2022-09-28T10:24:48Z</dcterms:modified>
</cp:coreProperties>
</file>