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/>
  <mc:AlternateContent xmlns:mc="http://schemas.openxmlformats.org/markup-compatibility/2006">
    <mc:Choice Requires="x15">
      <x15ac:absPath xmlns:x15ac="http://schemas.microsoft.com/office/spreadsheetml/2010/11/ac" url="C:\Users\User\Documents\1 WIM Excel\#Website\Gratis Downloads\"/>
    </mc:Choice>
  </mc:AlternateContent>
  <xr:revisionPtr revIDLastSave="0" documentId="13_ncr:1_{5FA2C650-A4F0-4A7D-B801-C831CB5B1560}" xr6:coauthVersionLast="47" xr6:coauthVersionMax="47" xr10:uidLastSave="{00000000-0000-0000-0000-000000000000}"/>
  <bookViews>
    <workbookView xWindow="-60" yWindow="-60" windowWidth="25320" windowHeight="15420" xr2:uid="{00000000-000D-0000-FFFF-FFFF00000000}"/>
  </bookViews>
  <sheets>
    <sheet name="LEES DIT" sheetId="8" r:id="rId1"/>
    <sheet name="Jaar1" sheetId="4" r:id="rId2"/>
    <sheet name="Jaar2" sheetId="9" r:id="rId3"/>
    <sheet name="Jaar3" sheetId="12" r:id="rId4"/>
    <sheet name="Jaar4" sheetId="13" r:id="rId5"/>
    <sheet name="Jaar5" sheetId="14" r:id="rId6"/>
    <sheet name="Jaar5 (2)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15" l="1"/>
  <c r="R56" i="15"/>
  <c r="Q56" i="15"/>
  <c r="M56" i="15"/>
  <c r="J56" i="15"/>
  <c r="H56" i="15"/>
  <c r="O56" i="15" s="1"/>
  <c r="E56" i="15"/>
  <c r="S55" i="15"/>
  <c r="R55" i="15"/>
  <c r="Q55" i="15"/>
  <c r="M55" i="15"/>
  <c r="J55" i="15"/>
  <c r="H55" i="15"/>
  <c r="O55" i="15" s="1"/>
  <c r="E55" i="15"/>
  <c r="S54" i="15"/>
  <c r="R54" i="15"/>
  <c r="Q54" i="15"/>
  <c r="M54" i="15"/>
  <c r="J54" i="15"/>
  <c r="H54" i="15"/>
  <c r="O54" i="15" s="1"/>
  <c r="E54" i="15"/>
  <c r="S53" i="15"/>
  <c r="R53" i="15"/>
  <c r="Q53" i="15"/>
  <c r="M53" i="15"/>
  <c r="J53" i="15"/>
  <c r="H53" i="15"/>
  <c r="O53" i="15" s="1"/>
  <c r="E53" i="15"/>
  <c r="S52" i="15"/>
  <c r="R52" i="15"/>
  <c r="Q52" i="15"/>
  <c r="M52" i="15"/>
  <c r="J52" i="15"/>
  <c r="H52" i="15"/>
  <c r="O52" i="15" s="1"/>
  <c r="E52" i="15"/>
  <c r="S51" i="15"/>
  <c r="R51" i="15"/>
  <c r="Q51" i="15"/>
  <c r="M51" i="15"/>
  <c r="J51" i="15"/>
  <c r="H51" i="15"/>
  <c r="O51" i="15" s="1"/>
  <c r="E51" i="15"/>
  <c r="S50" i="15"/>
  <c r="R50" i="15"/>
  <c r="Q50" i="15"/>
  <c r="M50" i="15"/>
  <c r="J50" i="15"/>
  <c r="H50" i="15"/>
  <c r="O50" i="15" s="1"/>
  <c r="E50" i="15"/>
  <c r="S49" i="15"/>
  <c r="R49" i="15"/>
  <c r="Q49" i="15"/>
  <c r="M49" i="15"/>
  <c r="J49" i="15"/>
  <c r="H49" i="15"/>
  <c r="O49" i="15" s="1"/>
  <c r="E49" i="15"/>
  <c r="S48" i="15"/>
  <c r="R48" i="15"/>
  <c r="Q48" i="15"/>
  <c r="M48" i="15"/>
  <c r="J48" i="15"/>
  <c r="H48" i="15"/>
  <c r="O48" i="15" s="1"/>
  <c r="E48" i="15"/>
  <c r="S47" i="15"/>
  <c r="R47" i="15"/>
  <c r="Q47" i="15"/>
  <c r="M47" i="15"/>
  <c r="J47" i="15"/>
  <c r="H47" i="15"/>
  <c r="O47" i="15" s="1"/>
  <c r="E47" i="15"/>
  <c r="S46" i="15"/>
  <c r="R46" i="15"/>
  <c r="Q46" i="15"/>
  <c r="M46" i="15"/>
  <c r="J46" i="15"/>
  <c r="H46" i="15"/>
  <c r="O46" i="15" s="1"/>
  <c r="E46" i="15"/>
  <c r="S45" i="15"/>
  <c r="R45" i="15"/>
  <c r="Q45" i="15"/>
  <c r="M45" i="15"/>
  <c r="J45" i="15"/>
  <c r="H45" i="15"/>
  <c r="O45" i="15" s="1"/>
  <c r="E45" i="15"/>
  <c r="S44" i="15"/>
  <c r="R44" i="15"/>
  <c r="Q44" i="15"/>
  <c r="M44" i="15"/>
  <c r="J44" i="15"/>
  <c r="H44" i="15"/>
  <c r="O44" i="15" s="1"/>
  <c r="E44" i="15"/>
  <c r="S43" i="15"/>
  <c r="R43" i="15"/>
  <c r="Q43" i="15"/>
  <c r="M43" i="15"/>
  <c r="J43" i="15"/>
  <c r="H43" i="15"/>
  <c r="O43" i="15" s="1"/>
  <c r="E43" i="15"/>
  <c r="S42" i="15"/>
  <c r="R42" i="15"/>
  <c r="Q42" i="15"/>
  <c r="M42" i="15"/>
  <c r="J42" i="15"/>
  <c r="H42" i="15"/>
  <c r="O42" i="15" s="1"/>
  <c r="E42" i="15"/>
  <c r="S41" i="15"/>
  <c r="R41" i="15"/>
  <c r="Q41" i="15"/>
  <c r="M41" i="15"/>
  <c r="J41" i="15"/>
  <c r="H41" i="15"/>
  <c r="O41" i="15" s="1"/>
  <c r="E41" i="15"/>
  <c r="S40" i="15"/>
  <c r="R40" i="15"/>
  <c r="Q40" i="15"/>
  <c r="M40" i="15"/>
  <c r="J40" i="15"/>
  <c r="H40" i="15"/>
  <c r="O40" i="15" s="1"/>
  <c r="E40" i="15"/>
  <c r="S39" i="15"/>
  <c r="R39" i="15"/>
  <c r="Q39" i="15"/>
  <c r="M39" i="15"/>
  <c r="J39" i="15"/>
  <c r="H39" i="15"/>
  <c r="O39" i="15" s="1"/>
  <c r="E39" i="15"/>
  <c r="S38" i="15"/>
  <c r="R38" i="15"/>
  <c r="Q38" i="15"/>
  <c r="M38" i="15"/>
  <c r="J38" i="15"/>
  <c r="H38" i="15"/>
  <c r="O38" i="15" s="1"/>
  <c r="E38" i="15"/>
  <c r="S37" i="15"/>
  <c r="R37" i="15"/>
  <c r="Q37" i="15"/>
  <c r="M37" i="15"/>
  <c r="J37" i="15"/>
  <c r="H37" i="15"/>
  <c r="O37" i="15" s="1"/>
  <c r="E37" i="15"/>
  <c r="S36" i="15"/>
  <c r="R36" i="15"/>
  <c r="Q36" i="15"/>
  <c r="M36" i="15"/>
  <c r="J36" i="15"/>
  <c r="H36" i="15"/>
  <c r="O36" i="15" s="1"/>
  <c r="E36" i="15"/>
  <c r="S35" i="15"/>
  <c r="R35" i="15"/>
  <c r="Q35" i="15"/>
  <c r="M35" i="15"/>
  <c r="J35" i="15"/>
  <c r="H35" i="15"/>
  <c r="O35" i="15" s="1"/>
  <c r="E35" i="15"/>
  <c r="S34" i="15"/>
  <c r="R34" i="15"/>
  <c r="Q34" i="15"/>
  <c r="M34" i="15"/>
  <c r="J34" i="15"/>
  <c r="H34" i="15"/>
  <c r="O34" i="15" s="1"/>
  <c r="E34" i="15"/>
  <c r="S33" i="15"/>
  <c r="R33" i="15"/>
  <c r="Q33" i="15"/>
  <c r="M33" i="15"/>
  <c r="J33" i="15"/>
  <c r="H33" i="15"/>
  <c r="O33" i="15" s="1"/>
  <c r="E33" i="15"/>
  <c r="S32" i="15"/>
  <c r="R32" i="15"/>
  <c r="Q32" i="15"/>
  <c r="M32" i="15"/>
  <c r="J32" i="15"/>
  <c r="H32" i="15"/>
  <c r="O32" i="15" s="1"/>
  <c r="E32" i="15"/>
  <c r="S31" i="15"/>
  <c r="R31" i="15"/>
  <c r="Q31" i="15"/>
  <c r="M31" i="15"/>
  <c r="J31" i="15"/>
  <c r="H31" i="15"/>
  <c r="O31" i="15" s="1"/>
  <c r="E31" i="15"/>
  <c r="S30" i="15"/>
  <c r="R30" i="15"/>
  <c r="Q30" i="15"/>
  <c r="M30" i="15"/>
  <c r="J30" i="15"/>
  <c r="H30" i="15"/>
  <c r="O30" i="15" s="1"/>
  <c r="E30" i="15"/>
  <c r="S29" i="15"/>
  <c r="R29" i="15"/>
  <c r="Q29" i="15"/>
  <c r="M29" i="15"/>
  <c r="J29" i="15"/>
  <c r="H29" i="15"/>
  <c r="O29" i="15" s="1"/>
  <c r="E29" i="15"/>
  <c r="S28" i="15"/>
  <c r="R28" i="15"/>
  <c r="Q28" i="15"/>
  <c r="M28" i="15"/>
  <c r="J28" i="15"/>
  <c r="H28" i="15"/>
  <c r="O28" i="15" s="1"/>
  <c r="E28" i="15"/>
  <c r="S27" i="15"/>
  <c r="R27" i="15"/>
  <c r="Q27" i="15"/>
  <c r="M27" i="15"/>
  <c r="J27" i="15"/>
  <c r="H27" i="15"/>
  <c r="O27" i="15" s="1"/>
  <c r="E27" i="15"/>
  <c r="S26" i="15"/>
  <c r="R26" i="15"/>
  <c r="Q26" i="15"/>
  <c r="M26" i="15"/>
  <c r="J26" i="15"/>
  <c r="H26" i="15"/>
  <c r="O26" i="15" s="1"/>
  <c r="E26" i="15"/>
  <c r="S25" i="15"/>
  <c r="R25" i="15"/>
  <c r="Q25" i="15"/>
  <c r="M25" i="15"/>
  <c r="J25" i="15"/>
  <c r="H25" i="15"/>
  <c r="O25" i="15" s="1"/>
  <c r="E25" i="15"/>
  <c r="S24" i="15"/>
  <c r="R24" i="15"/>
  <c r="Q24" i="15"/>
  <c r="M24" i="15"/>
  <c r="J24" i="15"/>
  <c r="H24" i="15"/>
  <c r="O24" i="15" s="1"/>
  <c r="E24" i="15"/>
  <c r="S23" i="15"/>
  <c r="R23" i="15"/>
  <c r="Q23" i="15"/>
  <c r="M23" i="15"/>
  <c r="J23" i="15"/>
  <c r="H23" i="15"/>
  <c r="O23" i="15" s="1"/>
  <c r="E23" i="15"/>
  <c r="S22" i="15"/>
  <c r="R22" i="15"/>
  <c r="Q22" i="15"/>
  <c r="M22" i="15"/>
  <c r="J22" i="15"/>
  <c r="H22" i="15"/>
  <c r="O22" i="15" s="1"/>
  <c r="E22" i="15"/>
  <c r="S21" i="15"/>
  <c r="R21" i="15"/>
  <c r="Q21" i="15"/>
  <c r="M21" i="15"/>
  <c r="J21" i="15"/>
  <c r="H21" i="15"/>
  <c r="O21" i="15" s="1"/>
  <c r="E21" i="15"/>
  <c r="S20" i="15"/>
  <c r="R20" i="15"/>
  <c r="Q20" i="15"/>
  <c r="M20" i="15"/>
  <c r="J20" i="15"/>
  <c r="H20" i="15"/>
  <c r="O20" i="15" s="1"/>
  <c r="E20" i="15"/>
  <c r="S19" i="15"/>
  <c r="R19" i="15"/>
  <c r="Q19" i="15"/>
  <c r="M19" i="15"/>
  <c r="J19" i="15"/>
  <c r="H19" i="15"/>
  <c r="O19" i="15" s="1"/>
  <c r="E19" i="15"/>
  <c r="S18" i="15"/>
  <c r="R18" i="15"/>
  <c r="Q18" i="15"/>
  <c r="M18" i="15"/>
  <c r="J18" i="15"/>
  <c r="H18" i="15"/>
  <c r="O18" i="15" s="1"/>
  <c r="E18" i="15"/>
  <c r="S17" i="15"/>
  <c r="R17" i="15"/>
  <c r="Q17" i="15"/>
  <c r="M17" i="15"/>
  <c r="J17" i="15"/>
  <c r="H17" i="15"/>
  <c r="O17" i="15" s="1"/>
  <c r="E17" i="15"/>
  <c r="S16" i="15"/>
  <c r="R16" i="15"/>
  <c r="Q16" i="15"/>
  <c r="M16" i="15"/>
  <c r="J16" i="15"/>
  <c r="H16" i="15"/>
  <c r="O16" i="15" s="1"/>
  <c r="E16" i="15"/>
  <c r="S15" i="15"/>
  <c r="R15" i="15"/>
  <c r="Q15" i="15"/>
  <c r="M15" i="15"/>
  <c r="J15" i="15"/>
  <c r="H15" i="15"/>
  <c r="O15" i="15" s="1"/>
  <c r="E15" i="15"/>
  <c r="S14" i="15"/>
  <c r="R14" i="15"/>
  <c r="Q14" i="15"/>
  <c r="M14" i="15"/>
  <c r="J14" i="15"/>
  <c r="H14" i="15"/>
  <c r="O14" i="15" s="1"/>
  <c r="E14" i="15"/>
  <c r="S13" i="15"/>
  <c r="R13" i="15"/>
  <c r="Q13" i="15"/>
  <c r="K13" i="15"/>
  <c r="N13" i="15" s="1"/>
  <c r="J13" i="15"/>
  <c r="H13" i="15"/>
  <c r="O13" i="15" s="1"/>
  <c r="E13" i="15"/>
  <c r="M13" i="15" s="1"/>
  <c r="S12" i="15"/>
  <c r="R12" i="15"/>
  <c r="Q12" i="15"/>
  <c r="J12" i="15"/>
  <c r="K12" i="15" s="1"/>
  <c r="N12" i="15" s="1"/>
  <c r="H12" i="15"/>
  <c r="O12" i="15" s="1"/>
  <c r="E12" i="15"/>
  <c r="M12" i="15" s="1"/>
  <c r="S11" i="15"/>
  <c r="R11" i="15"/>
  <c r="Q11" i="15"/>
  <c r="J11" i="15"/>
  <c r="K11" i="15" s="1"/>
  <c r="N11" i="15" s="1"/>
  <c r="H11" i="15"/>
  <c r="O11" i="15" s="1"/>
  <c r="E11" i="15"/>
  <c r="M11" i="15" s="1"/>
  <c r="S10" i="15"/>
  <c r="R10" i="15"/>
  <c r="Q10" i="15"/>
  <c r="J10" i="15"/>
  <c r="K10" i="15" s="1"/>
  <c r="N10" i="15" s="1"/>
  <c r="H10" i="15"/>
  <c r="O10" i="15" s="1"/>
  <c r="E10" i="15"/>
  <c r="M10" i="15" s="1"/>
  <c r="S9" i="15"/>
  <c r="R9" i="15"/>
  <c r="Q9" i="15"/>
  <c r="K9" i="15"/>
  <c r="N9" i="15" s="1"/>
  <c r="J9" i="15"/>
  <c r="H9" i="15"/>
  <c r="O9" i="15" s="1"/>
  <c r="E9" i="15"/>
  <c r="M9" i="15" s="1"/>
  <c r="S8" i="15"/>
  <c r="R8" i="15"/>
  <c r="Q8" i="15"/>
  <c r="J8" i="15"/>
  <c r="K8" i="15" s="1"/>
  <c r="N8" i="15" s="1"/>
  <c r="H8" i="15"/>
  <c r="O8" i="15" s="1"/>
  <c r="E8" i="15"/>
  <c r="M8" i="15" s="1"/>
  <c r="S7" i="15"/>
  <c r="R7" i="15"/>
  <c r="Q7" i="15"/>
  <c r="J7" i="15"/>
  <c r="K7" i="15" s="1"/>
  <c r="N7" i="15" s="1"/>
  <c r="H7" i="15"/>
  <c r="O7" i="15" s="1"/>
  <c r="E7" i="15"/>
  <c r="M7" i="15" s="1"/>
  <c r="S6" i="15"/>
  <c r="R6" i="15"/>
  <c r="Q6" i="15"/>
  <c r="O6" i="15"/>
  <c r="J6" i="15"/>
  <c r="K6" i="15" s="1"/>
  <c r="N6" i="15" s="1"/>
  <c r="H6" i="15"/>
  <c r="E6" i="15"/>
  <c r="M6" i="15" s="1"/>
  <c r="S5" i="15"/>
  <c r="R5" i="15"/>
  <c r="Q5" i="15"/>
  <c r="K5" i="15"/>
  <c r="J5" i="15"/>
  <c r="AA5" i="15" s="1"/>
  <c r="H5" i="15"/>
  <c r="O5" i="15" s="1"/>
  <c r="E5" i="15"/>
  <c r="M5" i="15" s="1"/>
  <c r="I4" i="15"/>
  <c r="G4" i="15"/>
  <c r="F4" i="15"/>
  <c r="D4" i="15"/>
  <c r="C4" i="15"/>
  <c r="X3" i="15" l="1"/>
  <c r="K19" i="15"/>
  <c r="N19" i="15" s="1"/>
  <c r="N5" i="15"/>
  <c r="K14" i="15"/>
  <c r="N14" i="15" s="1"/>
  <c r="K16" i="15"/>
  <c r="N16" i="15" s="1"/>
  <c r="K18" i="15"/>
  <c r="N18" i="15" s="1"/>
  <c r="K20" i="15"/>
  <c r="N20" i="15" s="1"/>
  <c r="K22" i="15"/>
  <c r="N22" i="15" s="1"/>
  <c r="K24" i="15"/>
  <c r="N24" i="15" s="1"/>
  <c r="K26" i="15"/>
  <c r="N26" i="15" s="1"/>
  <c r="K28" i="15"/>
  <c r="N28" i="15" s="1"/>
  <c r="K30" i="15"/>
  <c r="N30" i="15" s="1"/>
  <c r="K32" i="15"/>
  <c r="N32" i="15" s="1"/>
  <c r="K34" i="15"/>
  <c r="N34" i="15" s="1"/>
  <c r="K36" i="15"/>
  <c r="N36" i="15" s="1"/>
  <c r="K38" i="15"/>
  <c r="N38" i="15" s="1"/>
  <c r="K40" i="15"/>
  <c r="N40" i="15" s="1"/>
  <c r="K42" i="15"/>
  <c r="N42" i="15" s="1"/>
  <c r="K44" i="15"/>
  <c r="N44" i="15" s="1"/>
  <c r="K46" i="15"/>
  <c r="N46" i="15" s="1"/>
  <c r="K48" i="15"/>
  <c r="N48" i="15" s="1"/>
  <c r="K50" i="15"/>
  <c r="N50" i="15" s="1"/>
  <c r="K52" i="15"/>
  <c r="N52" i="15" s="1"/>
  <c r="K54" i="15"/>
  <c r="N54" i="15" s="1"/>
  <c r="K56" i="15"/>
  <c r="N56" i="15" s="1"/>
  <c r="K15" i="15"/>
  <c r="N15" i="15" s="1"/>
  <c r="K17" i="15"/>
  <c r="N17" i="15" s="1"/>
  <c r="K21" i="15"/>
  <c r="N21" i="15" s="1"/>
  <c r="K23" i="15"/>
  <c r="N23" i="15" s="1"/>
  <c r="K25" i="15"/>
  <c r="N25" i="15" s="1"/>
  <c r="K27" i="15"/>
  <c r="N27" i="15" s="1"/>
  <c r="K29" i="15"/>
  <c r="N29" i="15" s="1"/>
  <c r="K31" i="15"/>
  <c r="N31" i="15" s="1"/>
  <c r="K33" i="15"/>
  <c r="N33" i="15" s="1"/>
  <c r="K35" i="15"/>
  <c r="N35" i="15" s="1"/>
  <c r="K37" i="15"/>
  <c r="N37" i="15" s="1"/>
  <c r="K39" i="15"/>
  <c r="N39" i="15" s="1"/>
  <c r="K41" i="15"/>
  <c r="N41" i="15" s="1"/>
  <c r="K43" i="15"/>
  <c r="N43" i="15" s="1"/>
  <c r="K45" i="15"/>
  <c r="N45" i="15" s="1"/>
  <c r="K47" i="15"/>
  <c r="N47" i="15" s="1"/>
  <c r="K49" i="15"/>
  <c r="N49" i="15" s="1"/>
  <c r="K51" i="15"/>
  <c r="N51" i="15" s="1"/>
  <c r="K53" i="15"/>
  <c r="N53" i="15" s="1"/>
  <c r="K55" i="15"/>
  <c r="N55" i="15" s="1"/>
  <c r="S6" i="9"/>
  <c r="S7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S49" i="9"/>
  <c r="S50" i="9"/>
  <c r="S51" i="9"/>
  <c r="S52" i="9"/>
  <c r="S53" i="9"/>
  <c r="S54" i="9"/>
  <c r="S55" i="9"/>
  <c r="S56" i="9"/>
  <c r="S6" i="12"/>
  <c r="S7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46" i="12"/>
  <c r="S47" i="12"/>
  <c r="S48" i="12"/>
  <c r="S49" i="12"/>
  <c r="S50" i="12"/>
  <c r="S51" i="12"/>
  <c r="S52" i="12"/>
  <c r="S53" i="12"/>
  <c r="S54" i="12"/>
  <c r="S55" i="12"/>
  <c r="S56" i="12"/>
  <c r="S6" i="13"/>
  <c r="S7" i="13"/>
  <c r="S8" i="13"/>
  <c r="S9" i="13"/>
  <c r="S10" i="13"/>
  <c r="S11" i="13"/>
  <c r="S12" i="13"/>
  <c r="S13" i="13"/>
  <c r="S14" i="13"/>
  <c r="S15" i="13"/>
  <c r="S16" i="13"/>
  <c r="S17" i="13"/>
  <c r="S18" i="13"/>
  <c r="S19" i="13"/>
  <c r="S20" i="13"/>
  <c r="S21" i="13"/>
  <c r="S22" i="13"/>
  <c r="S23" i="13"/>
  <c r="S24" i="13"/>
  <c r="S25" i="13"/>
  <c r="S26" i="13"/>
  <c r="S27" i="13"/>
  <c r="S28" i="13"/>
  <c r="S29" i="13"/>
  <c r="S30" i="13"/>
  <c r="S31" i="13"/>
  <c r="S32" i="13"/>
  <c r="S33" i="13"/>
  <c r="S34" i="13"/>
  <c r="S35" i="13"/>
  <c r="S36" i="13"/>
  <c r="S37" i="13"/>
  <c r="S38" i="13"/>
  <c r="S39" i="13"/>
  <c r="S40" i="13"/>
  <c r="S41" i="13"/>
  <c r="S42" i="13"/>
  <c r="S43" i="13"/>
  <c r="S44" i="13"/>
  <c r="S45" i="13"/>
  <c r="S46" i="13"/>
  <c r="S47" i="13"/>
  <c r="S48" i="13"/>
  <c r="S49" i="13"/>
  <c r="S50" i="13"/>
  <c r="S51" i="13"/>
  <c r="S52" i="13"/>
  <c r="S53" i="13"/>
  <c r="S54" i="13"/>
  <c r="S55" i="13"/>
  <c r="S56" i="13"/>
  <c r="S6" i="14"/>
  <c r="S7" i="14"/>
  <c r="S8" i="14"/>
  <c r="S9" i="14"/>
  <c r="S10" i="14"/>
  <c r="S11" i="14"/>
  <c r="S12" i="14"/>
  <c r="S13" i="14"/>
  <c r="S14" i="14"/>
  <c r="S15" i="14"/>
  <c r="S16" i="14"/>
  <c r="S17" i="14"/>
  <c r="S18" i="14"/>
  <c r="S19" i="14"/>
  <c r="S20" i="14"/>
  <c r="S21" i="14"/>
  <c r="S22" i="14"/>
  <c r="S23" i="14"/>
  <c r="S24" i="14"/>
  <c r="S25" i="14"/>
  <c r="S26" i="14"/>
  <c r="S27" i="14"/>
  <c r="S28" i="14"/>
  <c r="S29" i="14"/>
  <c r="S30" i="14"/>
  <c r="S31" i="14"/>
  <c r="S32" i="14"/>
  <c r="S33" i="14"/>
  <c r="S34" i="14"/>
  <c r="S35" i="14"/>
  <c r="S36" i="14"/>
  <c r="S37" i="14"/>
  <c r="S38" i="14"/>
  <c r="S39" i="14"/>
  <c r="S40" i="14"/>
  <c r="S41" i="14"/>
  <c r="S42" i="14"/>
  <c r="S43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3" i="4"/>
  <c r="S54" i="4"/>
  <c r="S55" i="4"/>
  <c r="S56" i="4"/>
  <c r="S5" i="9"/>
  <c r="S5" i="12"/>
  <c r="S5" i="13"/>
  <c r="S5" i="14"/>
  <c r="S5" i="4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6" i="12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R32" i="12"/>
  <c r="R33" i="12"/>
  <c r="R34" i="12"/>
  <c r="R35" i="12"/>
  <c r="R36" i="12"/>
  <c r="R37" i="12"/>
  <c r="R38" i="12"/>
  <c r="R39" i="12"/>
  <c r="R40" i="12"/>
  <c r="R41" i="12"/>
  <c r="R42" i="12"/>
  <c r="R43" i="12"/>
  <c r="R44" i="12"/>
  <c r="R45" i="12"/>
  <c r="R46" i="12"/>
  <c r="R47" i="12"/>
  <c r="R48" i="12"/>
  <c r="R49" i="12"/>
  <c r="R50" i="12"/>
  <c r="R51" i="12"/>
  <c r="R52" i="12"/>
  <c r="R53" i="12"/>
  <c r="R54" i="12"/>
  <c r="R55" i="12"/>
  <c r="R56" i="12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6" i="14"/>
  <c r="R7" i="14"/>
  <c r="R8" i="14"/>
  <c r="R9" i="14"/>
  <c r="R10" i="14"/>
  <c r="R11" i="14"/>
  <c r="R12" i="14"/>
  <c r="R13" i="14"/>
  <c r="R14" i="14"/>
  <c r="R15" i="14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56" i="4"/>
  <c r="R5" i="9"/>
  <c r="R5" i="12"/>
  <c r="R5" i="13"/>
  <c r="R5" i="14"/>
  <c r="R5" i="4"/>
  <c r="Q6" i="9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Q53" i="12"/>
  <c r="Q54" i="12"/>
  <c r="Q55" i="12"/>
  <c r="Q56" i="12"/>
  <c r="Q6" i="13"/>
  <c r="Q7" i="13"/>
  <c r="Q8" i="13"/>
  <c r="Q9" i="13"/>
  <c r="Q10" i="13"/>
  <c r="Q11" i="13"/>
  <c r="Q12" i="13"/>
  <c r="Q13" i="13"/>
  <c r="Q14" i="13"/>
  <c r="Q15" i="13"/>
  <c r="Q16" i="13"/>
  <c r="Q17" i="13"/>
  <c r="Q18" i="13"/>
  <c r="Q19" i="13"/>
  <c r="Q20" i="13"/>
  <c r="Q21" i="13"/>
  <c r="Q22" i="13"/>
  <c r="Q23" i="13"/>
  <c r="Q24" i="13"/>
  <c r="Q25" i="13"/>
  <c r="Q26" i="13"/>
  <c r="Q27" i="13"/>
  <c r="Q28" i="13"/>
  <c r="Q29" i="13"/>
  <c r="Q30" i="13"/>
  <c r="Q31" i="13"/>
  <c r="Q32" i="13"/>
  <c r="Q33" i="13"/>
  <c r="Q34" i="13"/>
  <c r="Q35" i="13"/>
  <c r="Q36" i="13"/>
  <c r="Q37" i="13"/>
  <c r="Q38" i="13"/>
  <c r="Q39" i="13"/>
  <c r="Q40" i="13"/>
  <c r="Q41" i="13"/>
  <c r="Q42" i="13"/>
  <c r="Q43" i="13"/>
  <c r="Q44" i="13"/>
  <c r="Q45" i="13"/>
  <c r="Q46" i="13"/>
  <c r="Q47" i="13"/>
  <c r="Q48" i="13"/>
  <c r="Q49" i="13"/>
  <c r="Q50" i="13"/>
  <c r="Q51" i="13"/>
  <c r="Q52" i="13"/>
  <c r="Q53" i="13"/>
  <c r="Q54" i="13"/>
  <c r="Q55" i="13"/>
  <c r="Q56" i="13"/>
  <c r="Q6" i="14"/>
  <c r="Q7" i="14"/>
  <c r="Q8" i="14"/>
  <c r="Q9" i="14"/>
  <c r="Q10" i="14"/>
  <c r="Q11" i="14"/>
  <c r="Q12" i="14"/>
  <c r="Q13" i="14"/>
  <c r="Q14" i="14"/>
  <c r="Q15" i="14"/>
  <c r="Q16" i="14"/>
  <c r="Q17" i="14"/>
  <c r="Q18" i="14"/>
  <c r="Q19" i="14"/>
  <c r="Q20" i="14"/>
  <c r="Q21" i="14"/>
  <c r="Q22" i="14"/>
  <c r="Q23" i="14"/>
  <c r="Q24" i="14"/>
  <c r="Q25" i="14"/>
  <c r="Q26" i="14"/>
  <c r="Q27" i="14"/>
  <c r="Q28" i="14"/>
  <c r="Q29" i="14"/>
  <c r="Q30" i="14"/>
  <c r="Q31" i="14"/>
  <c r="Q32" i="14"/>
  <c r="Q33" i="14"/>
  <c r="Q34" i="14"/>
  <c r="Q35" i="14"/>
  <c r="Q36" i="14"/>
  <c r="Q37" i="14"/>
  <c r="Q38" i="14"/>
  <c r="Q39" i="14"/>
  <c r="Q40" i="14"/>
  <c r="Q41" i="14"/>
  <c r="Q42" i="14"/>
  <c r="Q43" i="14"/>
  <c r="Q44" i="14"/>
  <c r="Q45" i="14"/>
  <c r="Q46" i="14"/>
  <c r="Q47" i="14"/>
  <c r="Q48" i="14"/>
  <c r="Q49" i="14"/>
  <c r="Q50" i="14"/>
  <c r="Q51" i="14"/>
  <c r="Q52" i="14"/>
  <c r="Q53" i="14"/>
  <c r="Q54" i="14"/>
  <c r="Q55" i="14"/>
  <c r="Q56" i="1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" i="9"/>
  <c r="Q5" i="12"/>
  <c r="Q5" i="13"/>
  <c r="Q5" i="14"/>
  <c r="Q5" i="4"/>
  <c r="H48" i="4"/>
  <c r="O48" i="4" s="1"/>
  <c r="U3" i="15" l="1"/>
  <c r="AA3" i="15"/>
  <c r="AA8" i="15"/>
  <c r="I4" i="14"/>
  <c r="G4" i="14"/>
  <c r="F4" i="14"/>
  <c r="D4" i="14"/>
  <c r="C4" i="14"/>
  <c r="J56" i="14"/>
  <c r="H56" i="14"/>
  <c r="O56" i="14" s="1"/>
  <c r="E56" i="14"/>
  <c r="M56" i="14" s="1"/>
  <c r="J55" i="14"/>
  <c r="H55" i="14"/>
  <c r="O55" i="14" s="1"/>
  <c r="E55" i="14"/>
  <c r="M55" i="14" s="1"/>
  <c r="J54" i="14"/>
  <c r="H54" i="14"/>
  <c r="O54" i="14" s="1"/>
  <c r="E54" i="14"/>
  <c r="M54" i="14" s="1"/>
  <c r="J53" i="14"/>
  <c r="H53" i="14"/>
  <c r="O53" i="14" s="1"/>
  <c r="E53" i="14"/>
  <c r="M53" i="14" s="1"/>
  <c r="J52" i="14"/>
  <c r="H52" i="14"/>
  <c r="O52" i="14" s="1"/>
  <c r="E52" i="14"/>
  <c r="M52" i="14" s="1"/>
  <c r="J51" i="14"/>
  <c r="K51" i="14" s="1"/>
  <c r="H51" i="14"/>
  <c r="O51" i="14" s="1"/>
  <c r="E51" i="14"/>
  <c r="M51" i="14" s="1"/>
  <c r="J50" i="14"/>
  <c r="H50" i="14"/>
  <c r="O50" i="14" s="1"/>
  <c r="E50" i="14"/>
  <c r="M50" i="14" s="1"/>
  <c r="J49" i="14"/>
  <c r="H49" i="14"/>
  <c r="O49" i="14" s="1"/>
  <c r="E49" i="14"/>
  <c r="M49" i="14" s="1"/>
  <c r="J48" i="14"/>
  <c r="H48" i="14"/>
  <c r="O48" i="14" s="1"/>
  <c r="E48" i="14"/>
  <c r="M48" i="14" s="1"/>
  <c r="J47" i="14"/>
  <c r="K47" i="14" s="1"/>
  <c r="H47" i="14"/>
  <c r="O47" i="14" s="1"/>
  <c r="E47" i="14"/>
  <c r="M47" i="14" s="1"/>
  <c r="J46" i="14"/>
  <c r="H46" i="14"/>
  <c r="O46" i="14" s="1"/>
  <c r="E46" i="14"/>
  <c r="M46" i="14" s="1"/>
  <c r="J45" i="14"/>
  <c r="H45" i="14"/>
  <c r="O45" i="14" s="1"/>
  <c r="E45" i="14"/>
  <c r="M45" i="14" s="1"/>
  <c r="J44" i="14"/>
  <c r="H44" i="14"/>
  <c r="O44" i="14" s="1"/>
  <c r="E44" i="14"/>
  <c r="M44" i="14" s="1"/>
  <c r="J43" i="14"/>
  <c r="K43" i="14" s="1"/>
  <c r="H43" i="14"/>
  <c r="O43" i="14" s="1"/>
  <c r="E43" i="14"/>
  <c r="M43" i="14" s="1"/>
  <c r="J42" i="14"/>
  <c r="H42" i="14"/>
  <c r="O42" i="14" s="1"/>
  <c r="E42" i="14"/>
  <c r="M42" i="14" s="1"/>
  <c r="J41" i="14"/>
  <c r="H41" i="14"/>
  <c r="O41" i="14" s="1"/>
  <c r="E41" i="14"/>
  <c r="M41" i="14" s="1"/>
  <c r="J40" i="14"/>
  <c r="H40" i="14"/>
  <c r="O40" i="14" s="1"/>
  <c r="E40" i="14"/>
  <c r="M40" i="14" s="1"/>
  <c r="J39" i="14"/>
  <c r="K39" i="14" s="1"/>
  <c r="H39" i="14"/>
  <c r="O39" i="14" s="1"/>
  <c r="E39" i="14"/>
  <c r="M39" i="14" s="1"/>
  <c r="J38" i="14"/>
  <c r="H38" i="14"/>
  <c r="O38" i="14" s="1"/>
  <c r="E38" i="14"/>
  <c r="M38" i="14" s="1"/>
  <c r="J37" i="14"/>
  <c r="H37" i="14"/>
  <c r="O37" i="14" s="1"/>
  <c r="E37" i="14"/>
  <c r="M37" i="14" s="1"/>
  <c r="J36" i="14"/>
  <c r="H36" i="14"/>
  <c r="O36" i="14" s="1"/>
  <c r="E36" i="14"/>
  <c r="M36" i="14" s="1"/>
  <c r="J35" i="14"/>
  <c r="H35" i="14"/>
  <c r="O35" i="14" s="1"/>
  <c r="E35" i="14"/>
  <c r="M35" i="14" s="1"/>
  <c r="J34" i="14"/>
  <c r="H34" i="14"/>
  <c r="O34" i="14" s="1"/>
  <c r="E34" i="14"/>
  <c r="M34" i="14" s="1"/>
  <c r="J33" i="14"/>
  <c r="H33" i="14"/>
  <c r="O33" i="14" s="1"/>
  <c r="E33" i="14"/>
  <c r="M33" i="14" s="1"/>
  <c r="J32" i="14"/>
  <c r="H32" i="14"/>
  <c r="O32" i="14" s="1"/>
  <c r="E32" i="14"/>
  <c r="M32" i="14" s="1"/>
  <c r="J31" i="14"/>
  <c r="K31" i="14" s="1"/>
  <c r="H31" i="14"/>
  <c r="O31" i="14" s="1"/>
  <c r="E31" i="14"/>
  <c r="M31" i="14" s="1"/>
  <c r="J30" i="14"/>
  <c r="H30" i="14"/>
  <c r="O30" i="14" s="1"/>
  <c r="E30" i="14"/>
  <c r="M30" i="14" s="1"/>
  <c r="J29" i="14"/>
  <c r="H29" i="14"/>
  <c r="O29" i="14" s="1"/>
  <c r="E29" i="14"/>
  <c r="M29" i="14" s="1"/>
  <c r="J28" i="14"/>
  <c r="H28" i="14"/>
  <c r="O28" i="14" s="1"/>
  <c r="E28" i="14"/>
  <c r="M28" i="14" s="1"/>
  <c r="J27" i="14"/>
  <c r="H27" i="14"/>
  <c r="O27" i="14" s="1"/>
  <c r="E27" i="14"/>
  <c r="M27" i="14" s="1"/>
  <c r="J26" i="14"/>
  <c r="H26" i="14"/>
  <c r="O26" i="14" s="1"/>
  <c r="E26" i="14"/>
  <c r="M26" i="14" s="1"/>
  <c r="J25" i="14"/>
  <c r="H25" i="14"/>
  <c r="O25" i="14" s="1"/>
  <c r="E25" i="14"/>
  <c r="M25" i="14" s="1"/>
  <c r="J24" i="14"/>
  <c r="H24" i="14"/>
  <c r="O24" i="14" s="1"/>
  <c r="E24" i="14"/>
  <c r="M24" i="14" s="1"/>
  <c r="J23" i="14"/>
  <c r="H23" i="14"/>
  <c r="O23" i="14" s="1"/>
  <c r="E23" i="14"/>
  <c r="M23" i="14" s="1"/>
  <c r="J22" i="14"/>
  <c r="H22" i="14"/>
  <c r="O22" i="14" s="1"/>
  <c r="E22" i="14"/>
  <c r="M22" i="14" s="1"/>
  <c r="J21" i="14"/>
  <c r="H21" i="14"/>
  <c r="O21" i="14" s="1"/>
  <c r="E21" i="14"/>
  <c r="M21" i="14" s="1"/>
  <c r="J20" i="14"/>
  <c r="H20" i="14"/>
  <c r="O20" i="14" s="1"/>
  <c r="E20" i="14"/>
  <c r="M20" i="14" s="1"/>
  <c r="J19" i="14"/>
  <c r="K19" i="14" s="1"/>
  <c r="H19" i="14"/>
  <c r="O19" i="14" s="1"/>
  <c r="E19" i="14"/>
  <c r="M19" i="14" s="1"/>
  <c r="J18" i="14"/>
  <c r="H18" i="14"/>
  <c r="O18" i="14" s="1"/>
  <c r="E18" i="14"/>
  <c r="M18" i="14" s="1"/>
  <c r="J17" i="14"/>
  <c r="H17" i="14"/>
  <c r="O17" i="14" s="1"/>
  <c r="E17" i="14"/>
  <c r="M17" i="14" s="1"/>
  <c r="J16" i="14"/>
  <c r="H16" i="14"/>
  <c r="O16" i="14" s="1"/>
  <c r="E16" i="14"/>
  <c r="M16" i="14" s="1"/>
  <c r="J15" i="14"/>
  <c r="K15" i="14" s="1"/>
  <c r="H15" i="14"/>
  <c r="O15" i="14" s="1"/>
  <c r="E15" i="14"/>
  <c r="M15" i="14" s="1"/>
  <c r="J14" i="14"/>
  <c r="H14" i="14"/>
  <c r="O14" i="14" s="1"/>
  <c r="E14" i="14"/>
  <c r="M14" i="14" s="1"/>
  <c r="J13" i="14"/>
  <c r="H13" i="14"/>
  <c r="O13" i="14" s="1"/>
  <c r="E13" i="14"/>
  <c r="M13" i="14" s="1"/>
  <c r="J12" i="14"/>
  <c r="H12" i="14"/>
  <c r="O12" i="14" s="1"/>
  <c r="E12" i="14"/>
  <c r="M12" i="14" s="1"/>
  <c r="J11" i="14"/>
  <c r="K11" i="14" s="1"/>
  <c r="H11" i="14"/>
  <c r="O11" i="14" s="1"/>
  <c r="E11" i="14"/>
  <c r="M11" i="14" s="1"/>
  <c r="J10" i="14"/>
  <c r="H10" i="14"/>
  <c r="O10" i="14" s="1"/>
  <c r="E10" i="14"/>
  <c r="M10" i="14" s="1"/>
  <c r="J9" i="14"/>
  <c r="H9" i="14"/>
  <c r="O9" i="14" s="1"/>
  <c r="E9" i="14"/>
  <c r="M9" i="14" s="1"/>
  <c r="J8" i="14"/>
  <c r="H8" i="14"/>
  <c r="O8" i="14" s="1"/>
  <c r="E8" i="14"/>
  <c r="J7" i="14"/>
  <c r="H7" i="14"/>
  <c r="O7" i="14" s="1"/>
  <c r="E7" i="14"/>
  <c r="M7" i="14" s="1"/>
  <c r="J6" i="14"/>
  <c r="H6" i="14"/>
  <c r="O6" i="14" s="1"/>
  <c r="E6" i="14"/>
  <c r="J5" i="14"/>
  <c r="H5" i="14"/>
  <c r="O5" i="14" s="1"/>
  <c r="E5" i="14"/>
  <c r="I4" i="13"/>
  <c r="G4" i="13"/>
  <c r="F4" i="13"/>
  <c r="D4" i="13"/>
  <c r="C4" i="13"/>
  <c r="J56" i="13"/>
  <c r="H56" i="13"/>
  <c r="O56" i="13" s="1"/>
  <c r="E56" i="13"/>
  <c r="M56" i="13" s="1"/>
  <c r="J55" i="13"/>
  <c r="H55" i="13"/>
  <c r="O55" i="13" s="1"/>
  <c r="E55" i="13"/>
  <c r="M55" i="13" s="1"/>
  <c r="J54" i="13"/>
  <c r="H54" i="13"/>
  <c r="O54" i="13" s="1"/>
  <c r="E54" i="13"/>
  <c r="M54" i="13" s="1"/>
  <c r="J53" i="13"/>
  <c r="K53" i="13" s="1"/>
  <c r="H53" i="13"/>
  <c r="O53" i="13" s="1"/>
  <c r="E53" i="13"/>
  <c r="M53" i="13" s="1"/>
  <c r="J52" i="13"/>
  <c r="H52" i="13"/>
  <c r="O52" i="13" s="1"/>
  <c r="E52" i="13"/>
  <c r="M52" i="13" s="1"/>
  <c r="J51" i="13"/>
  <c r="H51" i="13"/>
  <c r="O51" i="13" s="1"/>
  <c r="E51" i="13"/>
  <c r="M51" i="13" s="1"/>
  <c r="J50" i="13"/>
  <c r="H50" i="13"/>
  <c r="O50" i="13" s="1"/>
  <c r="E50" i="13"/>
  <c r="M50" i="13" s="1"/>
  <c r="J49" i="13"/>
  <c r="K49" i="13" s="1"/>
  <c r="H49" i="13"/>
  <c r="O49" i="13" s="1"/>
  <c r="E49" i="13"/>
  <c r="M49" i="13" s="1"/>
  <c r="J48" i="13"/>
  <c r="H48" i="13"/>
  <c r="O48" i="13" s="1"/>
  <c r="E48" i="13"/>
  <c r="M48" i="13" s="1"/>
  <c r="J47" i="13"/>
  <c r="H47" i="13"/>
  <c r="O47" i="13" s="1"/>
  <c r="E47" i="13"/>
  <c r="M47" i="13" s="1"/>
  <c r="J46" i="13"/>
  <c r="H46" i="13"/>
  <c r="O46" i="13" s="1"/>
  <c r="E46" i="13"/>
  <c r="M46" i="13" s="1"/>
  <c r="J45" i="13"/>
  <c r="K45" i="13" s="1"/>
  <c r="H45" i="13"/>
  <c r="O45" i="13" s="1"/>
  <c r="E45" i="13"/>
  <c r="M45" i="13" s="1"/>
  <c r="J44" i="13"/>
  <c r="H44" i="13"/>
  <c r="O44" i="13" s="1"/>
  <c r="E44" i="13"/>
  <c r="M44" i="13" s="1"/>
  <c r="J43" i="13"/>
  <c r="H43" i="13"/>
  <c r="O43" i="13" s="1"/>
  <c r="E43" i="13"/>
  <c r="M43" i="13" s="1"/>
  <c r="J42" i="13"/>
  <c r="H42" i="13"/>
  <c r="O42" i="13" s="1"/>
  <c r="E42" i="13"/>
  <c r="M42" i="13" s="1"/>
  <c r="J41" i="13"/>
  <c r="K41" i="13" s="1"/>
  <c r="H41" i="13"/>
  <c r="O41" i="13" s="1"/>
  <c r="E41" i="13"/>
  <c r="M41" i="13" s="1"/>
  <c r="J40" i="13"/>
  <c r="H40" i="13"/>
  <c r="O40" i="13" s="1"/>
  <c r="E40" i="13"/>
  <c r="M40" i="13" s="1"/>
  <c r="J39" i="13"/>
  <c r="H39" i="13"/>
  <c r="O39" i="13" s="1"/>
  <c r="E39" i="13"/>
  <c r="M39" i="13" s="1"/>
  <c r="J38" i="13"/>
  <c r="H38" i="13"/>
  <c r="O38" i="13" s="1"/>
  <c r="E38" i="13"/>
  <c r="M38" i="13" s="1"/>
  <c r="J37" i="13"/>
  <c r="K37" i="13" s="1"/>
  <c r="H37" i="13"/>
  <c r="O37" i="13" s="1"/>
  <c r="E37" i="13"/>
  <c r="M37" i="13" s="1"/>
  <c r="J36" i="13"/>
  <c r="H36" i="13"/>
  <c r="O36" i="13" s="1"/>
  <c r="E36" i="13"/>
  <c r="M36" i="13" s="1"/>
  <c r="J35" i="13"/>
  <c r="H35" i="13"/>
  <c r="O35" i="13" s="1"/>
  <c r="E35" i="13"/>
  <c r="M35" i="13" s="1"/>
  <c r="J34" i="13"/>
  <c r="H34" i="13"/>
  <c r="O34" i="13" s="1"/>
  <c r="E34" i="13"/>
  <c r="M34" i="13" s="1"/>
  <c r="J33" i="13"/>
  <c r="K33" i="13" s="1"/>
  <c r="H33" i="13"/>
  <c r="O33" i="13" s="1"/>
  <c r="E33" i="13"/>
  <c r="M33" i="13" s="1"/>
  <c r="J32" i="13"/>
  <c r="H32" i="13"/>
  <c r="O32" i="13" s="1"/>
  <c r="E32" i="13"/>
  <c r="M32" i="13" s="1"/>
  <c r="J31" i="13"/>
  <c r="H31" i="13"/>
  <c r="O31" i="13" s="1"/>
  <c r="E31" i="13"/>
  <c r="M31" i="13" s="1"/>
  <c r="J30" i="13"/>
  <c r="H30" i="13"/>
  <c r="O30" i="13" s="1"/>
  <c r="E30" i="13"/>
  <c r="M30" i="13" s="1"/>
  <c r="J29" i="13"/>
  <c r="K29" i="13" s="1"/>
  <c r="H29" i="13"/>
  <c r="O29" i="13" s="1"/>
  <c r="E29" i="13"/>
  <c r="M29" i="13" s="1"/>
  <c r="J28" i="13"/>
  <c r="H28" i="13"/>
  <c r="O28" i="13" s="1"/>
  <c r="E28" i="13"/>
  <c r="M28" i="13" s="1"/>
  <c r="J27" i="13"/>
  <c r="H27" i="13"/>
  <c r="O27" i="13" s="1"/>
  <c r="E27" i="13"/>
  <c r="M27" i="13" s="1"/>
  <c r="J26" i="13"/>
  <c r="H26" i="13"/>
  <c r="O26" i="13" s="1"/>
  <c r="E26" i="13"/>
  <c r="M26" i="13" s="1"/>
  <c r="J25" i="13"/>
  <c r="K25" i="13" s="1"/>
  <c r="H25" i="13"/>
  <c r="O25" i="13" s="1"/>
  <c r="E25" i="13"/>
  <c r="M25" i="13" s="1"/>
  <c r="J24" i="13"/>
  <c r="H24" i="13"/>
  <c r="O24" i="13" s="1"/>
  <c r="E24" i="13"/>
  <c r="M24" i="13" s="1"/>
  <c r="J23" i="13"/>
  <c r="H23" i="13"/>
  <c r="O23" i="13" s="1"/>
  <c r="E23" i="13"/>
  <c r="M23" i="13" s="1"/>
  <c r="J22" i="13"/>
  <c r="H22" i="13"/>
  <c r="O22" i="13" s="1"/>
  <c r="E22" i="13"/>
  <c r="M22" i="13" s="1"/>
  <c r="J21" i="13"/>
  <c r="H21" i="13"/>
  <c r="O21" i="13" s="1"/>
  <c r="E21" i="13"/>
  <c r="M21" i="13" s="1"/>
  <c r="J20" i="13"/>
  <c r="H20" i="13"/>
  <c r="O20" i="13" s="1"/>
  <c r="E20" i="13"/>
  <c r="M20" i="13" s="1"/>
  <c r="J19" i="13"/>
  <c r="H19" i="13"/>
  <c r="O19" i="13" s="1"/>
  <c r="E19" i="13"/>
  <c r="M19" i="13" s="1"/>
  <c r="J18" i="13"/>
  <c r="H18" i="13"/>
  <c r="O18" i="13" s="1"/>
  <c r="E18" i="13"/>
  <c r="M18" i="13" s="1"/>
  <c r="J17" i="13"/>
  <c r="K17" i="13" s="1"/>
  <c r="H17" i="13"/>
  <c r="O17" i="13" s="1"/>
  <c r="E17" i="13"/>
  <c r="M17" i="13" s="1"/>
  <c r="J16" i="13"/>
  <c r="H16" i="13"/>
  <c r="O16" i="13" s="1"/>
  <c r="E16" i="13"/>
  <c r="M16" i="13" s="1"/>
  <c r="J15" i="13"/>
  <c r="H15" i="13"/>
  <c r="O15" i="13" s="1"/>
  <c r="E15" i="13"/>
  <c r="M15" i="13" s="1"/>
  <c r="J14" i="13"/>
  <c r="H14" i="13"/>
  <c r="O14" i="13" s="1"/>
  <c r="E14" i="13"/>
  <c r="M14" i="13" s="1"/>
  <c r="J13" i="13"/>
  <c r="H13" i="13"/>
  <c r="O13" i="13" s="1"/>
  <c r="E13" i="13"/>
  <c r="M13" i="13" s="1"/>
  <c r="J12" i="13"/>
  <c r="H12" i="13"/>
  <c r="O12" i="13" s="1"/>
  <c r="E12" i="13"/>
  <c r="M12" i="13" s="1"/>
  <c r="J11" i="13"/>
  <c r="H11" i="13"/>
  <c r="O11" i="13" s="1"/>
  <c r="E11" i="13"/>
  <c r="M11" i="13" s="1"/>
  <c r="J10" i="13"/>
  <c r="H10" i="13"/>
  <c r="O10" i="13" s="1"/>
  <c r="E10" i="13"/>
  <c r="M10" i="13" s="1"/>
  <c r="J9" i="13"/>
  <c r="K9" i="13" s="1"/>
  <c r="H9" i="13"/>
  <c r="O9" i="13" s="1"/>
  <c r="E9" i="13"/>
  <c r="M9" i="13" s="1"/>
  <c r="J8" i="13"/>
  <c r="H8" i="13"/>
  <c r="O8" i="13" s="1"/>
  <c r="E8" i="13"/>
  <c r="J7" i="13"/>
  <c r="H7" i="13"/>
  <c r="O7" i="13" s="1"/>
  <c r="E7" i="13"/>
  <c r="M7" i="13" s="1"/>
  <c r="J6" i="13"/>
  <c r="H6" i="13"/>
  <c r="O6" i="13" s="1"/>
  <c r="E6" i="13"/>
  <c r="J5" i="13"/>
  <c r="H5" i="13"/>
  <c r="E5" i="13"/>
  <c r="M5" i="13" s="1"/>
  <c r="I4" i="12"/>
  <c r="G4" i="12"/>
  <c r="F4" i="12"/>
  <c r="D4" i="12"/>
  <c r="C4" i="12"/>
  <c r="J56" i="12"/>
  <c r="H56" i="12"/>
  <c r="O56" i="12" s="1"/>
  <c r="E56" i="12"/>
  <c r="M56" i="12" s="1"/>
  <c r="J55" i="12"/>
  <c r="H55" i="12"/>
  <c r="O55" i="12" s="1"/>
  <c r="E55" i="12"/>
  <c r="M55" i="12" s="1"/>
  <c r="J54" i="12"/>
  <c r="H54" i="12"/>
  <c r="O54" i="12" s="1"/>
  <c r="E54" i="12"/>
  <c r="M54" i="12" s="1"/>
  <c r="J53" i="12"/>
  <c r="H53" i="12"/>
  <c r="O53" i="12" s="1"/>
  <c r="E53" i="12"/>
  <c r="M53" i="12" s="1"/>
  <c r="J52" i="12"/>
  <c r="H52" i="12"/>
  <c r="O52" i="12" s="1"/>
  <c r="E52" i="12"/>
  <c r="M52" i="12" s="1"/>
  <c r="J51" i="12"/>
  <c r="H51" i="12"/>
  <c r="O51" i="12" s="1"/>
  <c r="E51" i="12"/>
  <c r="M51" i="12" s="1"/>
  <c r="J50" i="12"/>
  <c r="H50" i="12"/>
  <c r="O50" i="12" s="1"/>
  <c r="E50" i="12"/>
  <c r="M50" i="12" s="1"/>
  <c r="J49" i="12"/>
  <c r="H49" i="12"/>
  <c r="O49" i="12" s="1"/>
  <c r="E49" i="12"/>
  <c r="M49" i="12" s="1"/>
  <c r="J48" i="12"/>
  <c r="H48" i="12"/>
  <c r="O48" i="12" s="1"/>
  <c r="E48" i="12"/>
  <c r="M48" i="12" s="1"/>
  <c r="J47" i="12"/>
  <c r="H47" i="12"/>
  <c r="O47" i="12" s="1"/>
  <c r="E47" i="12"/>
  <c r="M47" i="12" s="1"/>
  <c r="J46" i="12"/>
  <c r="H46" i="12"/>
  <c r="O46" i="12" s="1"/>
  <c r="E46" i="12"/>
  <c r="M46" i="12" s="1"/>
  <c r="J45" i="12"/>
  <c r="H45" i="12"/>
  <c r="O45" i="12" s="1"/>
  <c r="E45" i="12"/>
  <c r="M45" i="12" s="1"/>
  <c r="J44" i="12"/>
  <c r="H44" i="12"/>
  <c r="O44" i="12" s="1"/>
  <c r="E44" i="12"/>
  <c r="M44" i="12" s="1"/>
  <c r="J43" i="12"/>
  <c r="H43" i="12"/>
  <c r="O43" i="12" s="1"/>
  <c r="E43" i="12"/>
  <c r="M43" i="12" s="1"/>
  <c r="J42" i="12"/>
  <c r="H42" i="12"/>
  <c r="O42" i="12" s="1"/>
  <c r="E42" i="12"/>
  <c r="M42" i="12" s="1"/>
  <c r="J41" i="12"/>
  <c r="H41" i="12"/>
  <c r="O41" i="12" s="1"/>
  <c r="E41" i="12"/>
  <c r="M41" i="12" s="1"/>
  <c r="J40" i="12"/>
  <c r="K40" i="12" s="1"/>
  <c r="H40" i="12"/>
  <c r="O40" i="12" s="1"/>
  <c r="E40" i="12"/>
  <c r="M40" i="12" s="1"/>
  <c r="J39" i="12"/>
  <c r="H39" i="12"/>
  <c r="O39" i="12" s="1"/>
  <c r="E39" i="12"/>
  <c r="M39" i="12" s="1"/>
  <c r="J38" i="12"/>
  <c r="H38" i="12"/>
  <c r="O38" i="12" s="1"/>
  <c r="E38" i="12"/>
  <c r="M38" i="12" s="1"/>
  <c r="J37" i="12"/>
  <c r="H37" i="12"/>
  <c r="O37" i="12" s="1"/>
  <c r="E37" i="12"/>
  <c r="M37" i="12" s="1"/>
  <c r="J36" i="12"/>
  <c r="K36" i="12" s="1"/>
  <c r="H36" i="12"/>
  <c r="O36" i="12" s="1"/>
  <c r="E36" i="12"/>
  <c r="M36" i="12" s="1"/>
  <c r="J35" i="12"/>
  <c r="H35" i="12"/>
  <c r="O35" i="12" s="1"/>
  <c r="E35" i="12"/>
  <c r="M35" i="12" s="1"/>
  <c r="J34" i="12"/>
  <c r="H34" i="12"/>
  <c r="O34" i="12" s="1"/>
  <c r="E34" i="12"/>
  <c r="M34" i="12" s="1"/>
  <c r="J33" i="12"/>
  <c r="H33" i="12"/>
  <c r="O33" i="12" s="1"/>
  <c r="E33" i="12"/>
  <c r="M33" i="12" s="1"/>
  <c r="J32" i="12"/>
  <c r="H32" i="12"/>
  <c r="O32" i="12" s="1"/>
  <c r="E32" i="12"/>
  <c r="M32" i="12" s="1"/>
  <c r="J31" i="12"/>
  <c r="H31" i="12"/>
  <c r="O31" i="12" s="1"/>
  <c r="E31" i="12"/>
  <c r="M31" i="12" s="1"/>
  <c r="J30" i="12"/>
  <c r="H30" i="12"/>
  <c r="O30" i="12" s="1"/>
  <c r="E30" i="12"/>
  <c r="M30" i="12" s="1"/>
  <c r="J29" i="12"/>
  <c r="H29" i="12"/>
  <c r="O29" i="12" s="1"/>
  <c r="E29" i="12"/>
  <c r="M29" i="12" s="1"/>
  <c r="J28" i="12"/>
  <c r="K28" i="12" s="1"/>
  <c r="H28" i="12"/>
  <c r="O28" i="12" s="1"/>
  <c r="E28" i="12"/>
  <c r="M28" i="12" s="1"/>
  <c r="J27" i="12"/>
  <c r="H27" i="12"/>
  <c r="O27" i="12" s="1"/>
  <c r="E27" i="12"/>
  <c r="M27" i="12" s="1"/>
  <c r="J26" i="12"/>
  <c r="H26" i="12"/>
  <c r="O26" i="12" s="1"/>
  <c r="E26" i="12"/>
  <c r="M26" i="12" s="1"/>
  <c r="J25" i="12"/>
  <c r="H25" i="12"/>
  <c r="O25" i="12" s="1"/>
  <c r="E25" i="12"/>
  <c r="M25" i="12" s="1"/>
  <c r="J24" i="12"/>
  <c r="H24" i="12"/>
  <c r="O24" i="12" s="1"/>
  <c r="E24" i="12"/>
  <c r="M24" i="12" s="1"/>
  <c r="J23" i="12"/>
  <c r="H23" i="12"/>
  <c r="O23" i="12" s="1"/>
  <c r="E23" i="12"/>
  <c r="M23" i="12" s="1"/>
  <c r="J22" i="12"/>
  <c r="H22" i="12"/>
  <c r="O22" i="12" s="1"/>
  <c r="E22" i="12"/>
  <c r="M22" i="12" s="1"/>
  <c r="J21" i="12"/>
  <c r="H21" i="12"/>
  <c r="O21" i="12" s="1"/>
  <c r="E21" i="12"/>
  <c r="M21" i="12" s="1"/>
  <c r="J20" i="12"/>
  <c r="K20" i="12" s="1"/>
  <c r="H20" i="12"/>
  <c r="O20" i="12" s="1"/>
  <c r="E20" i="12"/>
  <c r="M20" i="12" s="1"/>
  <c r="J19" i="12"/>
  <c r="H19" i="12"/>
  <c r="O19" i="12" s="1"/>
  <c r="E19" i="12"/>
  <c r="M19" i="12" s="1"/>
  <c r="J18" i="12"/>
  <c r="H18" i="12"/>
  <c r="O18" i="12" s="1"/>
  <c r="E18" i="12"/>
  <c r="M18" i="12" s="1"/>
  <c r="J17" i="12"/>
  <c r="H17" i="12"/>
  <c r="O17" i="12" s="1"/>
  <c r="E17" i="12"/>
  <c r="M17" i="12" s="1"/>
  <c r="J16" i="12"/>
  <c r="H16" i="12"/>
  <c r="O16" i="12" s="1"/>
  <c r="E16" i="12"/>
  <c r="M16" i="12" s="1"/>
  <c r="J15" i="12"/>
  <c r="H15" i="12"/>
  <c r="O15" i="12" s="1"/>
  <c r="E15" i="12"/>
  <c r="M15" i="12" s="1"/>
  <c r="J14" i="12"/>
  <c r="H14" i="12"/>
  <c r="O14" i="12" s="1"/>
  <c r="E14" i="12"/>
  <c r="M14" i="12" s="1"/>
  <c r="J13" i="12"/>
  <c r="H13" i="12"/>
  <c r="O13" i="12" s="1"/>
  <c r="E13" i="12"/>
  <c r="M13" i="12" s="1"/>
  <c r="J12" i="12"/>
  <c r="K12" i="12" s="1"/>
  <c r="H12" i="12"/>
  <c r="O12" i="12" s="1"/>
  <c r="E12" i="12"/>
  <c r="M12" i="12" s="1"/>
  <c r="J11" i="12"/>
  <c r="H11" i="12"/>
  <c r="O11" i="12" s="1"/>
  <c r="E11" i="12"/>
  <c r="M11" i="12" s="1"/>
  <c r="J10" i="12"/>
  <c r="H10" i="12"/>
  <c r="O10" i="12" s="1"/>
  <c r="E10" i="12"/>
  <c r="M10" i="12" s="1"/>
  <c r="J9" i="12"/>
  <c r="H9" i="12"/>
  <c r="O9" i="12" s="1"/>
  <c r="E9" i="12"/>
  <c r="M9" i="12" s="1"/>
  <c r="J8" i="12"/>
  <c r="H8" i="12"/>
  <c r="O8" i="12" s="1"/>
  <c r="E8" i="12"/>
  <c r="J7" i="12"/>
  <c r="H7" i="12"/>
  <c r="O7" i="12" s="1"/>
  <c r="E7" i="12"/>
  <c r="M7" i="12" s="1"/>
  <c r="J6" i="12"/>
  <c r="H6" i="12"/>
  <c r="O6" i="12" s="1"/>
  <c r="E6" i="12"/>
  <c r="J5" i="12"/>
  <c r="H5" i="12"/>
  <c r="O5" i="12" s="1"/>
  <c r="E5" i="12"/>
  <c r="M5" i="12" s="1"/>
  <c r="C4" i="9"/>
  <c r="D4" i="9"/>
  <c r="F4" i="9"/>
  <c r="G4" i="9"/>
  <c r="I4" i="9"/>
  <c r="J56" i="9"/>
  <c r="H56" i="9"/>
  <c r="O56" i="9" s="1"/>
  <c r="E56" i="9"/>
  <c r="M56" i="9" s="1"/>
  <c r="J55" i="9"/>
  <c r="H55" i="9"/>
  <c r="O55" i="9" s="1"/>
  <c r="E55" i="9"/>
  <c r="M55" i="9" s="1"/>
  <c r="J54" i="9"/>
  <c r="H54" i="9"/>
  <c r="O54" i="9" s="1"/>
  <c r="E54" i="9"/>
  <c r="M54" i="9" s="1"/>
  <c r="J53" i="9"/>
  <c r="H53" i="9"/>
  <c r="O53" i="9" s="1"/>
  <c r="E53" i="9"/>
  <c r="M53" i="9" s="1"/>
  <c r="J52" i="9"/>
  <c r="H52" i="9"/>
  <c r="O52" i="9" s="1"/>
  <c r="E52" i="9"/>
  <c r="M52" i="9" s="1"/>
  <c r="J51" i="9"/>
  <c r="H51" i="9"/>
  <c r="O51" i="9" s="1"/>
  <c r="E51" i="9"/>
  <c r="M51" i="9" s="1"/>
  <c r="J50" i="9"/>
  <c r="H50" i="9"/>
  <c r="O50" i="9" s="1"/>
  <c r="E50" i="9"/>
  <c r="M50" i="9" s="1"/>
  <c r="J49" i="9"/>
  <c r="H49" i="9"/>
  <c r="O49" i="9" s="1"/>
  <c r="E49" i="9"/>
  <c r="M49" i="9" s="1"/>
  <c r="J48" i="9"/>
  <c r="H48" i="9"/>
  <c r="O48" i="9" s="1"/>
  <c r="E48" i="9"/>
  <c r="M48" i="9" s="1"/>
  <c r="J47" i="9"/>
  <c r="H47" i="9"/>
  <c r="O47" i="9" s="1"/>
  <c r="E47" i="9"/>
  <c r="M47" i="9" s="1"/>
  <c r="J46" i="9"/>
  <c r="H46" i="9"/>
  <c r="O46" i="9" s="1"/>
  <c r="E46" i="9"/>
  <c r="M46" i="9" s="1"/>
  <c r="J45" i="9"/>
  <c r="H45" i="9"/>
  <c r="O45" i="9" s="1"/>
  <c r="E45" i="9"/>
  <c r="M45" i="9" s="1"/>
  <c r="J44" i="9"/>
  <c r="H44" i="9"/>
  <c r="O44" i="9" s="1"/>
  <c r="E44" i="9"/>
  <c r="M44" i="9" s="1"/>
  <c r="J43" i="9"/>
  <c r="H43" i="9"/>
  <c r="O43" i="9" s="1"/>
  <c r="E43" i="9"/>
  <c r="M43" i="9" s="1"/>
  <c r="J42" i="9"/>
  <c r="H42" i="9"/>
  <c r="O42" i="9" s="1"/>
  <c r="E42" i="9"/>
  <c r="M42" i="9" s="1"/>
  <c r="J41" i="9"/>
  <c r="H41" i="9"/>
  <c r="O41" i="9" s="1"/>
  <c r="E41" i="9"/>
  <c r="M41" i="9" s="1"/>
  <c r="J40" i="9"/>
  <c r="H40" i="9"/>
  <c r="O40" i="9" s="1"/>
  <c r="E40" i="9"/>
  <c r="M40" i="9" s="1"/>
  <c r="J39" i="9"/>
  <c r="K39" i="9" s="1"/>
  <c r="H39" i="9"/>
  <c r="O39" i="9" s="1"/>
  <c r="E39" i="9"/>
  <c r="M39" i="9" s="1"/>
  <c r="J38" i="9"/>
  <c r="H38" i="9"/>
  <c r="O38" i="9" s="1"/>
  <c r="E38" i="9"/>
  <c r="M38" i="9" s="1"/>
  <c r="J37" i="9"/>
  <c r="H37" i="9"/>
  <c r="O37" i="9" s="1"/>
  <c r="E37" i="9"/>
  <c r="M37" i="9" s="1"/>
  <c r="J36" i="9"/>
  <c r="H36" i="9"/>
  <c r="O36" i="9" s="1"/>
  <c r="E36" i="9"/>
  <c r="M36" i="9" s="1"/>
  <c r="J35" i="9"/>
  <c r="K35" i="9" s="1"/>
  <c r="H35" i="9"/>
  <c r="O35" i="9" s="1"/>
  <c r="E35" i="9"/>
  <c r="M35" i="9" s="1"/>
  <c r="J34" i="9"/>
  <c r="H34" i="9"/>
  <c r="O34" i="9" s="1"/>
  <c r="E34" i="9"/>
  <c r="M34" i="9" s="1"/>
  <c r="J33" i="9"/>
  <c r="H33" i="9"/>
  <c r="O33" i="9" s="1"/>
  <c r="E33" i="9"/>
  <c r="M33" i="9" s="1"/>
  <c r="J32" i="9"/>
  <c r="H32" i="9"/>
  <c r="O32" i="9" s="1"/>
  <c r="E32" i="9"/>
  <c r="M32" i="9" s="1"/>
  <c r="J31" i="9"/>
  <c r="K31" i="9" s="1"/>
  <c r="H31" i="9"/>
  <c r="O31" i="9" s="1"/>
  <c r="E31" i="9"/>
  <c r="M31" i="9" s="1"/>
  <c r="J30" i="9"/>
  <c r="H30" i="9"/>
  <c r="O30" i="9" s="1"/>
  <c r="E30" i="9"/>
  <c r="M30" i="9" s="1"/>
  <c r="J29" i="9"/>
  <c r="H29" i="9"/>
  <c r="O29" i="9" s="1"/>
  <c r="E29" i="9"/>
  <c r="M29" i="9" s="1"/>
  <c r="J28" i="9"/>
  <c r="H28" i="9"/>
  <c r="O28" i="9" s="1"/>
  <c r="E28" i="9"/>
  <c r="M28" i="9" s="1"/>
  <c r="J27" i="9"/>
  <c r="H27" i="9"/>
  <c r="O27" i="9" s="1"/>
  <c r="E27" i="9"/>
  <c r="M27" i="9" s="1"/>
  <c r="J26" i="9"/>
  <c r="H26" i="9"/>
  <c r="O26" i="9" s="1"/>
  <c r="E26" i="9"/>
  <c r="M26" i="9" s="1"/>
  <c r="J25" i="9"/>
  <c r="H25" i="9"/>
  <c r="O25" i="9" s="1"/>
  <c r="E25" i="9"/>
  <c r="M25" i="9" s="1"/>
  <c r="J24" i="9"/>
  <c r="H24" i="9"/>
  <c r="O24" i="9" s="1"/>
  <c r="E24" i="9"/>
  <c r="M24" i="9" s="1"/>
  <c r="J23" i="9"/>
  <c r="H23" i="9"/>
  <c r="O23" i="9" s="1"/>
  <c r="E23" i="9"/>
  <c r="M23" i="9" s="1"/>
  <c r="J22" i="9"/>
  <c r="H22" i="9"/>
  <c r="O22" i="9" s="1"/>
  <c r="E22" i="9"/>
  <c r="M22" i="9" s="1"/>
  <c r="J21" i="9"/>
  <c r="H21" i="9"/>
  <c r="O21" i="9" s="1"/>
  <c r="E21" i="9"/>
  <c r="M21" i="9" s="1"/>
  <c r="J20" i="9"/>
  <c r="H20" i="9"/>
  <c r="O20" i="9" s="1"/>
  <c r="E20" i="9"/>
  <c r="M20" i="9" s="1"/>
  <c r="J19" i="9"/>
  <c r="K19" i="9" s="1"/>
  <c r="H19" i="9"/>
  <c r="O19" i="9" s="1"/>
  <c r="E19" i="9"/>
  <c r="M19" i="9" s="1"/>
  <c r="J18" i="9"/>
  <c r="H18" i="9"/>
  <c r="O18" i="9" s="1"/>
  <c r="E18" i="9"/>
  <c r="M18" i="9" s="1"/>
  <c r="J17" i="9"/>
  <c r="H17" i="9"/>
  <c r="O17" i="9" s="1"/>
  <c r="E17" i="9"/>
  <c r="M17" i="9" s="1"/>
  <c r="J16" i="9"/>
  <c r="H16" i="9"/>
  <c r="O16" i="9" s="1"/>
  <c r="E16" i="9"/>
  <c r="M16" i="9" s="1"/>
  <c r="J15" i="9"/>
  <c r="K15" i="9" s="1"/>
  <c r="H15" i="9"/>
  <c r="O15" i="9" s="1"/>
  <c r="E15" i="9"/>
  <c r="M15" i="9" s="1"/>
  <c r="J14" i="9"/>
  <c r="H14" i="9"/>
  <c r="O14" i="9" s="1"/>
  <c r="E14" i="9"/>
  <c r="M14" i="9" s="1"/>
  <c r="J13" i="9"/>
  <c r="H13" i="9"/>
  <c r="O13" i="9" s="1"/>
  <c r="E13" i="9"/>
  <c r="M13" i="9" s="1"/>
  <c r="J12" i="9"/>
  <c r="H12" i="9"/>
  <c r="O12" i="9" s="1"/>
  <c r="E12" i="9"/>
  <c r="M12" i="9" s="1"/>
  <c r="J11" i="9"/>
  <c r="K11" i="9" s="1"/>
  <c r="H11" i="9"/>
  <c r="O11" i="9" s="1"/>
  <c r="E11" i="9"/>
  <c r="M11" i="9" s="1"/>
  <c r="J10" i="9"/>
  <c r="H10" i="9"/>
  <c r="O10" i="9" s="1"/>
  <c r="E10" i="9"/>
  <c r="M10" i="9" s="1"/>
  <c r="J9" i="9"/>
  <c r="H9" i="9"/>
  <c r="O9" i="9" s="1"/>
  <c r="E9" i="9"/>
  <c r="M9" i="9" s="1"/>
  <c r="J8" i="9"/>
  <c r="H8" i="9"/>
  <c r="O8" i="9" s="1"/>
  <c r="E8" i="9"/>
  <c r="J7" i="9"/>
  <c r="K7" i="9" s="1"/>
  <c r="H7" i="9"/>
  <c r="O7" i="9" s="1"/>
  <c r="E7" i="9"/>
  <c r="M7" i="9" s="1"/>
  <c r="J6" i="9"/>
  <c r="H6" i="9"/>
  <c r="O6" i="9" s="1"/>
  <c r="E6" i="9"/>
  <c r="J5" i="9"/>
  <c r="H5" i="9"/>
  <c r="O5" i="9" s="1"/>
  <c r="E5" i="9"/>
  <c r="M5" i="9" s="1"/>
  <c r="B5" i="4"/>
  <c r="B6" i="4" s="1"/>
  <c r="A4" i="4"/>
  <c r="J5" i="4"/>
  <c r="H5" i="4"/>
  <c r="O5" i="4" s="1"/>
  <c r="E38" i="4"/>
  <c r="E39" i="4"/>
  <c r="M39" i="4" s="1"/>
  <c r="E40" i="4"/>
  <c r="E41" i="4"/>
  <c r="M41" i="4" s="1"/>
  <c r="E42" i="4"/>
  <c r="E43" i="4"/>
  <c r="M43" i="4" s="1"/>
  <c r="E44" i="4"/>
  <c r="E45" i="4"/>
  <c r="M45" i="4" s="1"/>
  <c r="E46" i="4"/>
  <c r="E47" i="4"/>
  <c r="E48" i="4"/>
  <c r="E49" i="4"/>
  <c r="E50" i="4"/>
  <c r="E51" i="4"/>
  <c r="E52" i="4"/>
  <c r="E53" i="4"/>
  <c r="E54" i="4"/>
  <c r="E55" i="4"/>
  <c r="E56" i="4"/>
  <c r="E5" i="4"/>
  <c r="M5" i="4" s="1"/>
  <c r="J22" i="4"/>
  <c r="J45" i="4"/>
  <c r="J46" i="4"/>
  <c r="J47" i="4"/>
  <c r="J48" i="4"/>
  <c r="J49" i="4"/>
  <c r="J50" i="4"/>
  <c r="J51" i="4"/>
  <c r="J52" i="4"/>
  <c r="J53" i="4"/>
  <c r="J54" i="4"/>
  <c r="J55" i="4"/>
  <c r="J56" i="4"/>
  <c r="H46" i="4"/>
  <c r="O46" i="4" s="1"/>
  <c r="H47" i="4"/>
  <c r="O47" i="4" s="1"/>
  <c r="H49" i="4"/>
  <c r="O49" i="4" s="1"/>
  <c r="H50" i="4"/>
  <c r="O50" i="4" s="1"/>
  <c r="H51" i="4"/>
  <c r="O51" i="4" s="1"/>
  <c r="H52" i="4"/>
  <c r="O52" i="4" s="1"/>
  <c r="H53" i="4"/>
  <c r="O53" i="4" s="1"/>
  <c r="H54" i="4"/>
  <c r="O54" i="4" s="1"/>
  <c r="H55" i="4"/>
  <c r="O55" i="4" s="1"/>
  <c r="H56" i="4"/>
  <c r="O56" i="4" s="1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E6" i="4"/>
  <c r="E7" i="4"/>
  <c r="M7" i="4" s="1"/>
  <c r="E8" i="4"/>
  <c r="E9" i="4"/>
  <c r="M9" i="4" s="1"/>
  <c r="E10" i="4"/>
  <c r="E11" i="4"/>
  <c r="M11" i="4" s="1"/>
  <c r="E12" i="4"/>
  <c r="E13" i="4"/>
  <c r="M13" i="4" s="1"/>
  <c r="E14" i="4"/>
  <c r="E15" i="4"/>
  <c r="M15" i="4" s="1"/>
  <c r="E16" i="4"/>
  <c r="E17" i="4"/>
  <c r="M17" i="4" s="1"/>
  <c r="E18" i="4"/>
  <c r="E19" i="4"/>
  <c r="M19" i="4" s="1"/>
  <c r="E20" i="4"/>
  <c r="E21" i="4"/>
  <c r="M21" i="4" s="1"/>
  <c r="E22" i="4"/>
  <c r="E23" i="4"/>
  <c r="M23" i="4" s="1"/>
  <c r="E24" i="4"/>
  <c r="E25" i="4"/>
  <c r="M25" i="4" s="1"/>
  <c r="E26" i="4"/>
  <c r="E27" i="4"/>
  <c r="M27" i="4" s="1"/>
  <c r="E28" i="4"/>
  <c r="E29" i="4"/>
  <c r="M29" i="4" s="1"/>
  <c r="E30" i="4"/>
  <c r="E31" i="4"/>
  <c r="M31" i="4" s="1"/>
  <c r="E32" i="4"/>
  <c r="E33" i="4"/>
  <c r="M33" i="4" s="1"/>
  <c r="E34" i="4"/>
  <c r="E35" i="4"/>
  <c r="M35" i="4" s="1"/>
  <c r="E36" i="4"/>
  <c r="E37" i="4"/>
  <c r="M37" i="4" s="1"/>
  <c r="H6" i="4"/>
  <c r="O6" i="4" s="1"/>
  <c r="H7" i="4"/>
  <c r="O7" i="4" s="1"/>
  <c r="H8" i="4"/>
  <c r="O8" i="4" s="1"/>
  <c r="H9" i="4"/>
  <c r="O9" i="4" s="1"/>
  <c r="H10" i="4"/>
  <c r="O10" i="4" s="1"/>
  <c r="H11" i="4"/>
  <c r="O11" i="4" s="1"/>
  <c r="H12" i="4"/>
  <c r="O12" i="4" s="1"/>
  <c r="H13" i="4"/>
  <c r="O13" i="4" s="1"/>
  <c r="H14" i="4"/>
  <c r="O14" i="4" s="1"/>
  <c r="H15" i="4"/>
  <c r="O15" i="4" s="1"/>
  <c r="H16" i="4"/>
  <c r="O16" i="4" s="1"/>
  <c r="H17" i="4"/>
  <c r="O17" i="4" s="1"/>
  <c r="H18" i="4"/>
  <c r="O18" i="4" s="1"/>
  <c r="H19" i="4"/>
  <c r="O19" i="4" s="1"/>
  <c r="H20" i="4"/>
  <c r="O20" i="4" s="1"/>
  <c r="H21" i="4"/>
  <c r="O21" i="4" s="1"/>
  <c r="H22" i="4"/>
  <c r="O22" i="4" s="1"/>
  <c r="H23" i="4"/>
  <c r="O23" i="4" s="1"/>
  <c r="H24" i="4"/>
  <c r="O24" i="4" s="1"/>
  <c r="H25" i="4"/>
  <c r="O25" i="4" s="1"/>
  <c r="H26" i="4"/>
  <c r="O26" i="4" s="1"/>
  <c r="H27" i="4"/>
  <c r="O27" i="4" s="1"/>
  <c r="H28" i="4"/>
  <c r="O28" i="4" s="1"/>
  <c r="H29" i="4"/>
  <c r="O29" i="4" s="1"/>
  <c r="H30" i="4"/>
  <c r="O30" i="4" s="1"/>
  <c r="H31" i="4"/>
  <c r="O31" i="4" s="1"/>
  <c r="H32" i="4"/>
  <c r="O32" i="4" s="1"/>
  <c r="H33" i="4"/>
  <c r="O33" i="4" s="1"/>
  <c r="H34" i="4"/>
  <c r="O34" i="4" s="1"/>
  <c r="H35" i="4"/>
  <c r="O35" i="4" s="1"/>
  <c r="H36" i="4"/>
  <c r="O36" i="4" s="1"/>
  <c r="H37" i="4"/>
  <c r="O37" i="4" s="1"/>
  <c r="H38" i="4"/>
  <c r="O38" i="4" s="1"/>
  <c r="H39" i="4"/>
  <c r="O39" i="4" s="1"/>
  <c r="H40" i="4"/>
  <c r="O40" i="4" s="1"/>
  <c r="H41" i="4"/>
  <c r="O41" i="4" s="1"/>
  <c r="H42" i="4"/>
  <c r="O42" i="4" s="1"/>
  <c r="H43" i="4"/>
  <c r="O43" i="4" s="1"/>
  <c r="H44" i="4"/>
  <c r="O44" i="4" s="1"/>
  <c r="H45" i="4"/>
  <c r="O45" i="4" s="1"/>
  <c r="AA6" i="15" l="1"/>
  <c r="AA7" i="15" s="1"/>
  <c r="AA9" i="15" s="1"/>
  <c r="W2" i="15"/>
  <c r="K50" i="9"/>
  <c r="K54" i="9"/>
  <c r="K11" i="12"/>
  <c r="K39" i="12"/>
  <c r="K47" i="12"/>
  <c r="K20" i="13"/>
  <c r="K28" i="13"/>
  <c r="K32" i="13"/>
  <c r="N32" i="13" s="1"/>
  <c r="K40" i="13"/>
  <c r="K48" i="13"/>
  <c r="K56" i="13"/>
  <c r="AA5" i="9"/>
  <c r="K17" i="9"/>
  <c r="K21" i="9"/>
  <c r="K25" i="9"/>
  <c r="K29" i="9"/>
  <c r="N29" i="9" s="1"/>
  <c r="K33" i="9"/>
  <c r="K37" i="9"/>
  <c r="K41" i="9"/>
  <c r="K45" i="9"/>
  <c r="N45" i="9" s="1"/>
  <c r="K49" i="9"/>
  <c r="K53" i="9"/>
  <c r="K18" i="12"/>
  <c r="K26" i="12"/>
  <c r="K7" i="13"/>
  <c r="K19" i="13"/>
  <c r="K23" i="13"/>
  <c r="K27" i="13"/>
  <c r="N27" i="13" s="1"/>
  <c r="K31" i="13"/>
  <c r="K35" i="13"/>
  <c r="K39" i="13"/>
  <c r="K43" i="13"/>
  <c r="K47" i="13"/>
  <c r="K51" i="13"/>
  <c r="K55" i="13"/>
  <c r="K12" i="14"/>
  <c r="K16" i="14"/>
  <c r="K20" i="14"/>
  <c r="K24" i="14"/>
  <c r="K32" i="14"/>
  <c r="N32" i="14" s="1"/>
  <c r="K40" i="14"/>
  <c r="K44" i="14"/>
  <c r="K48" i="14"/>
  <c r="K34" i="9"/>
  <c r="N34" i="9" s="1"/>
  <c r="K42" i="9"/>
  <c r="K46" i="9"/>
  <c r="K15" i="12"/>
  <c r="K43" i="12"/>
  <c r="K16" i="13"/>
  <c r="K24" i="13"/>
  <c r="K36" i="13"/>
  <c r="K44" i="13"/>
  <c r="N44" i="13" s="1"/>
  <c r="K52" i="13"/>
  <c r="K13" i="14"/>
  <c r="K21" i="14"/>
  <c r="K33" i="14"/>
  <c r="K5" i="13"/>
  <c r="AA5" i="14"/>
  <c r="K52" i="14"/>
  <c r="K8" i="9"/>
  <c r="N8" i="9" s="1"/>
  <c r="K36" i="9"/>
  <c r="K44" i="9"/>
  <c r="K48" i="9"/>
  <c r="K52" i="9"/>
  <c r="N52" i="9" s="1"/>
  <c r="K56" i="9"/>
  <c r="AA5" i="12"/>
  <c r="K13" i="12"/>
  <c r="K37" i="12"/>
  <c r="N37" i="12" s="1"/>
  <c r="K45" i="12"/>
  <c r="N45" i="12" s="1"/>
  <c r="K18" i="13"/>
  <c r="K22" i="13"/>
  <c r="K26" i="13"/>
  <c r="K30" i="13"/>
  <c r="K34" i="13"/>
  <c r="K38" i="13"/>
  <c r="K42" i="13"/>
  <c r="N42" i="13" s="1"/>
  <c r="K46" i="13"/>
  <c r="K50" i="13"/>
  <c r="K54" i="13"/>
  <c r="K8" i="14"/>
  <c r="N8" i="14" s="1"/>
  <c r="K10" i="14"/>
  <c r="N10" i="14" s="1"/>
  <c r="K14" i="14"/>
  <c r="K22" i="14"/>
  <c r="K26" i="14"/>
  <c r="N26" i="14" s="1"/>
  <c r="K42" i="14"/>
  <c r="N42" i="14" s="1"/>
  <c r="K46" i="14"/>
  <c r="K50" i="14"/>
  <c r="K54" i="14"/>
  <c r="N54" i="14" s="1"/>
  <c r="K55" i="14"/>
  <c r="K56" i="14"/>
  <c r="K23" i="9"/>
  <c r="K43" i="9"/>
  <c r="K47" i="9"/>
  <c r="K51" i="9"/>
  <c r="K55" i="9"/>
  <c r="AA5" i="13"/>
  <c r="K13" i="13"/>
  <c r="K21" i="13"/>
  <c r="K17" i="14"/>
  <c r="K25" i="14"/>
  <c r="N25" i="14" s="1"/>
  <c r="K41" i="14"/>
  <c r="K45" i="14"/>
  <c r="K53" i="14"/>
  <c r="K6" i="9"/>
  <c r="N6" i="9" s="1"/>
  <c r="K17" i="12"/>
  <c r="K19" i="12"/>
  <c r="K21" i="12"/>
  <c r="K25" i="12"/>
  <c r="N25" i="12" s="1"/>
  <c r="K29" i="12"/>
  <c r="K42" i="12"/>
  <c r="K44" i="12"/>
  <c r="K46" i="12"/>
  <c r="K9" i="9"/>
  <c r="K10" i="9"/>
  <c r="K12" i="9"/>
  <c r="K16" i="9"/>
  <c r="N16" i="9" s="1"/>
  <c r="K18" i="9"/>
  <c r="K20" i="9"/>
  <c r="K24" i="9"/>
  <c r="K26" i="9"/>
  <c r="N26" i="9" s="1"/>
  <c r="K28" i="9"/>
  <c r="K30" i="9"/>
  <c r="K32" i="9"/>
  <c r="K38" i="9"/>
  <c r="N38" i="9" s="1"/>
  <c r="K40" i="9"/>
  <c r="K6" i="12"/>
  <c r="K8" i="12"/>
  <c r="K38" i="12"/>
  <c r="N38" i="12" s="1"/>
  <c r="K41" i="12"/>
  <c r="N41" i="12" s="1"/>
  <c r="K6" i="13"/>
  <c r="N6" i="13" s="1"/>
  <c r="K8" i="13"/>
  <c r="N8" i="13" s="1"/>
  <c r="K10" i="13"/>
  <c r="N10" i="13" s="1"/>
  <c r="K11" i="13"/>
  <c r="K12" i="13"/>
  <c r="N12" i="13" s="1"/>
  <c r="K14" i="13"/>
  <c r="K15" i="13"/>
  <c r="N15" i="13" s="1"/>
  <c r="K6" i="14"/>
  <c r="X3" i="14"/>
  <c r="AA8" i="14" s="1"/>
  <c r="N12" i="14"/>
  <c r="N14" i="14"/>
  <c r="N16" i="14"/>
  <c r="N20" i="14"/>
  <c r="N22" i="14"/>
  <c r="N24" i="14"/>
  <c r="N40" i="14"/>
  <c r="N44" i="14"/>
  <c r="N46" i="14"/>
  <c r="N48" i="14"/>
  <c r="N50" i="14"/>
  <c r="N52" i="14"/>
  <c r="N56" i="14"/>
  <c r="M5" i="14"/>
  <c r="N11" i="14"/>
  <c r="N13" i="14"/>
  <c r="N15" i="14"/>
  <c r="N19" i="14"/>
  <c r="N21" i="14"/>
  <c r="N31" i="14"/>
  <c r="N33" i="14"/>
  <c r="N39" i="14"/>
  <c r="N41" i="14"/>
  <c r="N43" i="14"/>
  <c r="N45" i="14"/>
  <c r="N47" i="14"/>
  <c r="N51" i="14"/>
  <c r="K5" i="14"/>
  <c r="M6" i="14"/>
  <c r="K7" i="14"/>
  <c r="M8" i="14"/>
  <c r="K9" i="14"/>
  <c r="K18" i="14"/>
  <c r="K23" i="14"/>
  <c r="K27" i="14"/>
  <c r="K28" i="14"/>
  <c r="K29" i="14"/>
  <c r="K30" i="14"/>
  <c r="K34" i="14"/>
  <c r="K35" i="14"/>
  <c r="K36" i="14"/>
  <c r="K37" i="14"/>
  <c r="K38" i="14"/>
  <c r="K49" i="14"/>
  <c r="X3" i="13"/>
  <c r="AA8" i="13" s="1"/>
  <c r="N5" i="13"/>
  <c r="N11" i="13"/>
  <c r="N14" i="13"/>
  <c r="O5" i="13"/>
  <c r="M6" i="13"/>
  <c r="N7" i="13"/>
  <c r="N9" i="13"/>
  <c r="N13" i="13"/>
  <c r="N16" i="13"/>
  <c r="N17" i="13"/>
  <c r="N18" i="13"/>
  <c r="N19" i="13"/>
  <c r="N20" i="13"/>
  <c r="N21" i="13"/>
  <c r="N22" i="13"/>
  <c r="N23" i="13"/>
  <c r="N24" i="13"/>
  <c r="N25" i="13"/>
  <c r="N26" i="13"/>
  <c r="N28" i="13"/>
  <c r="N29" i="13"/>
  <c r="N31" i="13"/>
  <c r="N33" i="13"/>
  <c r="N34" i="13"/>
  <c r="N35" i="13"/>
  <c r="N36" i="13"/>
  <c r="N37" i="13"/>
  <c r="N38" i="13"/>
  <c r="N39" i="13"/>
  <c r="N40" i="13"/>
  <c r="N41" i="13"/>
  <c r="N43" i="13"/>
  <c r="N45" i="13"/>
  <c r="N47" i="13"/>
  <c r="N48" i="13"/>
  <c r="N49" i="13"/>
  <c r="N50" i="13"/>
  <c r="N51" i="13"/>
  <c r="N52" i="13"/>
  <c r="N53" i="13"/>
  <c r="N54" i="13"/>
  <c r="N55" i="13"/>
  <c r="N56" i="13"/>
  <c r="M8" i="13"/>
  <c r="X3" i="12"/>
  <c r="AA3" i="12" s="1"/>
  <c r="N6" i="12"/>
  <c r="N8" i="12"/>
  <c r="N12" i="12"/>
  <c r="N18" i="12"/>
  <c r="N20" i="12"/>
  <c r="N26" i="12"/>
  <c r="N28" i="12"/>
  <c r="N36" i="12"/>
  <c r="N43" i="12"/>
  <c r="N47" i="12"/>
  <c r="AA8" i="12"/>
  <c r="N11" i="12"/>
  <c r="N13" i="12"/>
  <c r="N15" i="12"/>
  <c r="N17" i="12"/>
  <c r="N19" i="12"/>
  <c r="N21" i="12"/>
  <c r="N29" i="12"/>
  <c r="N39" i="12"/>
  <c r="N40" i="12"/>
  <c r="N42" i="12"/>
  <c r="N44" i="12"/>
  <c r="N46" i="12"/>
  <c r="K5" i="12"/>
  <c r="M6" i="12"/>
  <c r="K7" i="12"/>
  <c r="M8" i="12"/>
  <c r="K9" i="12"/>
  <c r="K10" i="12"/>
  <c r="K14" i="12"/>
  <c r="K16" i="12"/>
  <c r="K22" i="12"/>
  <c r="K23" i="12"/>
  <c r="K24" i="12"/>
  <c r="K27" i="12"/>
  <c r="K30" i="12"/>
  <c r="K31" i="12"/>
  <c r="K32" i="12"/>
  <c r="K33" i="12"/>
  <c r="K34" i="12"/>
  <c r="K35" i="12"/>
  <c r="K48" i="12"/>
  <c r="K49" i="12"/>
  <c r="K50" i="12"/>
  <c r="K51" i="12"/>
  <c r="K52" i="12"/>
  <c r="K53" i="12"/>
  <c r="K54" i="12"/>
  <c r="K55" i="12"/>
  <c r="K56" i="12"/>
  <c r="K5" i="9"/>
  <c r="N5" i="9" s="1"/>
  <c r="M6" i="9"/>
  <c r="N11" i="9"/>
  <c r="N15" i="9"/>
  <c r="N17" i="9"/>
  <c r="N19" i="9"/>
  <c r="N21" i="9"/>
  <c r="N23" i="9"/>
  <c r="N25" i="9"/>
  <c r="N31" i="9"/>
  <c r="N33" i="9"/>
  <c r="N35" i="9"/>
  <c r="N37" i="9"/>
  <c r="N39" i="9"/>
  <c r="N41" i="9"/>
  <c r="N42" i="9"/>
  <c r="N43" i="9"/>
  <c r="N44" i="9"/>
  <c r="N46" i="9"/>
  <c r="N47" i="9"/>
  <c r="N48" i="9"/>
  <c r="N49" i="9"/>
  <c r="N50" i="9"/>
  <c r="N51" i="9"/>
  <c r="N53" i="9"/>
  <c r="N54" i="9"/>
  <c r="N55" i="9"/>
  <c r="X3" i="9"/>
  <c r="N7" i="9"/>
  <c r="N9" i="9"/>
  <c r="N10" i="9"/>
  <c r="N12" i="9"/>
  <c r="N18" i="9"/>
  <c r="N20" i="9"/>
  <c r="N24" i="9"/>
  <c r="N28" i="9"/>
  <c r="N30" i="9"/>
  <c r="N32" i="9"/>
  <c r="N40" i="9"/>
  <c r="M8" i="9"/>
  <c r="K13" i="9"/>
  <c r="K14" i="9"/>
  <c r="K22" i="9"/>
  <c r="K27" i="9"/>
  <c r="AA5" i="4"/>
  <c r="M49" i="4"/>
  <c r="A5" i="4"/>
  <c r="M53" i="4"/>
  <c r="M51" i="4"/>
  <c r="X3" i="4"/>
  <c r="AA8" i="4" s="1"/>
  <c r="M55" i="4"/>
  <c r="M47" i="4"/>
  <c r="B7" i="4"/>
  <c r="A7" i="4" s="1"/>
  <c r="A6" i="4"/>
  <c r="K5" i="4"/>
  <c r="K55" i="4"/>
  <c r="K53" i="4"/>
  <c r="K51" i="4"/>
  <c r="K49" i="4"/>
  <c r="K47" i="4"/>
  <c r="K45" i="4"/>
  <c r="M6" i="4"/>
  <c r="M8" i="4"/>
  <c r="M10" i="4"/>
  <c r="M12" i="4"/>
  <c r="M14" i="4"/>
  <c r="M16" i="4"/>
  <c r="M18" i="4"/>
  <c r="M20" i="4"/>
  <c r="M22" i="4"/>
  <c r="M24" i="4"/>
  <c r="M26" i="4"/>
  <c r="M28" i="4"/>
  <c r="M30" i="4"/>
  <c r="M32" i="4"/>
  <c r="M34" i="4"/>
  <c r="M36" i="4"/>
  <c r="M38" i="4"/>
  <c r="M40" i="4"/>
  <c r="M42" i="4"/>
  <c r="M44" i="4"/>
  <c r="M46" i="4"/>
  <c r="M48" i="4"/>
  <c r="M50" i="4"/>
  <c r="M52" i="4"/>
  <c r="M54" i="4"/>
  <c r="M56" i="4"/>
  <c r="K56" i="4"/>
  <c r="K54" i="4"/>
  <c r="K52" i="4"/>
  <c r="K50" i="4"/>
  <c r="K48" i="4"/>
  <c r="K46" i="4"/>
  <c r="K43" i="4"/>
  <c r="K41" i="4"/>
  <c r="K39" i="4"/>
  <c r="K37" i="4"/>
  <c r="K35" i="4"/>
  <c r="K33" i="4"/>
  <c r="K31" i="4"/>
  <c r="K29" i="4"/>
  <c r="K27" i="4"/>
  <c r="K25" i="4"/>
  <c r="K23" i="4"/>
  <c r="K21" i="4"/>
  <c r="K19" i="4"/>
  <c r="K17" i="4"/>
  <c r="K15" i="4"/>
  <c r="K13" i="4"/>
  <c r="K11" i="4"/>
  <c r="K9" i="4"/>
  <c r="K7" i="4"/>
  <c r="K44" i="4"/>
  <c r="K42" i="4"/>
  <c r="K40" i="4"/>
  <c r="K38" i="4"/>
  <c r="K36" i="4"/>
  <c r="K34" i="4"/>
  <c r="K32" i="4"/>
  <c r="K30" i="4"/>
  <c r="K28" i="4"/>
  <c r="K26" i="4"/>
  <c r="K24" i="4"/>
  <c r="K22" i="4"/>
  <c r="K20" i="4"/>
  <c r="K18" i="4"/>
  <c r="K16" i="4"/>
  <c r="K14" i="4"/>
  <c r="K12" i="4"/>
  <c r="K10" i="4"/>
  <c r="K8" i="4"/>
  <c r="K6" i="4"/>
  <c r="AA12" i="15" l="1"/>
  <c r="AB9" i="15"/>
  <c r="AB12" i="15"/>
  <c r="V3" i="15"/>
  <c r="Y3" i="15"/>
  <c r="R55" i="4"/>
  <c r="R48" i="4"/>
  <c r="R52" i="4"/>
  <c r="R49" i="4"/>
  <c r="R53" i="4"/>
  <c r="R50" i="4"/>
  <c r="R54" i="4"/>
  <c r="R51" i="4"/>
  <c r="AA3" i="13"/>
  <c r="N53" i="14"/>
  <c r="N17" i="14"/>
  <c r="N55" i="14"/>
  <c r="N56" i="9"/>
  <c r="N36" i="9"/>
  <c r="N46" i="13"/>
  <c r="N30" i="13"/>
  <c r="AA3" i="14"/>
  <c r="N6" i="14"/>
  <c r="U3" i="9"/>
  <c r="U3" i="13"/>
  <c r="W2" i="13" s="1"/>
  <c r="N49" i="14"/>
  <c r="N38" i="14"/>
  <c r="N37" i="14"/>
  <c r="N36" i="14"/>
  <c r="N35" i="14"/>
  <c r="N34" i="14"/>
  <c r="N23" i="14"/>
  <c r="N18" i="14"/>
  <c r="N30" i="14"/>
  <c r="N29" i="14"/>
  <c r="N28" i="14"/>
  <c r="N27" i="14"/>
  <c r="N9" i="14"/>
  <c r="N7" i="14"/>
  <c r="N5" i="14"/>
  <c r="U3" i="14"/>
  <c r="N56" i="12"/>
  <c r="N54" i="12"/>
  <c r="N53" i="12"/>
  <c r="N52" i="12"/>
  <c r="N51" i="12"/>
  <c r="N50" i="12"/>
  <c r="N49" i="12"/>
  <c r="N48" i="12"/>
  <c r="N35" i="12"/>
  <c r="N34" i="12"/>
  <c r="N33" i="12"/>
  <c r="N32" i="12"/>
  <c r="N31" i="12"/>
  <c r="N30" i="12"/>
  <c r="N27" i="12"/>
  <c r="N24" i="12"/>
  <c r="N23" i="12"/>
  <c r="N22" i="12"/>
  <c r="N14" i="12"/>
  <c r="N9" i="12"/>
  <c r="N7" i="12"/>
  <c r="N55" i="12"/>
  <c r="N16" i="12"/>
  <c r="N10" i="12"/>
  <c r="N5" i="12"/>
  <c r="U3" i="12"/>
  <c r="AA6" i="9"/>
  <c r="AA7" i="9" s="1"/>
  <c r="W2" i="9"/>
  <c r="N27" i="9"/>
  <c r="N22" i="9"/>
  <c r="N14" i="9"/>
  <c r="N13" i="9"/>
  <c r="AA8" i="9"/>
  <c r="AA3" i="9"/>
  <c r="U3" i="4"/>
  <c r="AA6" i="4" s="1"/>
  <c r="B8" i="4"/>
  <c r="B9" i="4" s="1"/>
  <c r="AA3" i="4"/>
  <c r="N6" i="4"/>
  <c r="N10" i="4"/>
  <c r="N14" i="4"/>
  <c r="N18" i="4"/>
  <c r="N22" i="4"/>
  <c r="N26" i="4"/>
  <c r="N30" i="4"/>
  <c r="N34" i="4"/>
  <c r="N38" i="4"/>
  <c r="N42" i="4"/>
  <c r="N5" i="4"/>
  <c r="N9" i="4"/>
  <c r="N13" i="4"/>
  <c r="N17" i="4"/>
  <c r="N21" i="4"/>
  <c r="N25" i="4"/>
  <c r="N29" i="4"/>
  <c r="N33" i="4"/>
  <c r="N37" i="4"/>
  <c r="N41" i="4"/>
  <c r="N46" i="4"/>
  <c r="N50" i="4"/>
  <c r="N54" i="4"/>
  <c r="N47" i="4"/>
  <c r="N51" i="4"/>
  <c r="N55" i="4"/>
  <c r="N8" i="4"/>
  <c r="N12" i="4"/>
  <c r="N16" i="4"/>
  <c r="N20" i="4"/>
  <c r="N24" i="4"/>
  <c r="N28" i="4"/>
  <c r="N32" i="4"/>
  <c r="N36" i="4"/>
  <c r="N40" i="4"/>
  <c r="N44" i="4"/>
  <c r="N7" i="4"/>
  <c r="N11" i="4"/>
  <c r="N15" i="4"/>
  <c r="N19" i="4"/>
  <c r="N23" i="4"/>
  <c r="N27" i="4"/>
  <c r="N31" i="4"/>
  <c r="N35" i="4"/>
  <c r="N39" i="4"/>
  <c r="N43" i="4"/>
  <c r="N48" i="4"/>
  <c r="N52" i="4"/>
  <c r="N56" i="4"/>
  <c r="N45" i="4"/>
  <c r="N49" i="4"/>
  <c r="N53" i="4"/>
  <c r="AA6" i="13" l="1"/>
  <c r="AA7" i="13" s="1"/>
  <c r="AA9" i="13" s="1"/>
  <c r="Y3" i="9"/>
  <c r="V3" i="9"/>
  <c r="Y3" i="13"/>
  <c r="V3" i="13"/>
  <c r="AA6" i="14"/>
  <c r="AA7" i="14" s="1"/>
  <c r="AA9" i="14" s="1"/>
  <c r="W2" i="14"/>
  <c r="AA12" i="13"/>
  <c r="AB12" i="13"/>
  <c r="AB9" i="13"/>
  <c r="AA6" i="12"/>
  <c r="AA7" i="12" s="1"/>
  <c r="AA9" i="12" s="1"/>
  <c r="W2" i="12"/>
  <c r="AA9" i="9"/>
  <c r="AA12" i="9" s="1"/>
  <c r="AA7" i="4"/>
  <c r="AA9" i="4" s="1"/>
  <c r="AA12" i="4" s="1"/>
  <c r="A8" i="4"/>
  <c r="A9" i="4"/>
  <c r="B10" i="4"/>
  <c r="W2" i="4"/>
  <c r="AB12" i="9" l="1"/>
  <c r="Y3" i="12"/>
  <c r="V3" i="12"/>
  <c r="Y3" i="4"/>
  <c r="V3" i="4"/>
  <c r="Y3" i="14"/>
  <c r="V3" i="14"/>
  <c r="AA12" i="14"/>
  <c r="AB12" i="14"/>
  <c r="AB9" i="14"/>
  <c r="AA12" i="12"/>
  <c r="AB12" i="12"/>
  <c r="AB9" i="12"/>
  <c r="AB9" i="9"/>
  <c r="AB9" i="4"/>
  <c r="AB12" i="4"/>
  <c r="B11" i="4"/>
  <c r="A10" i="4"/>
  <c r="A11" i="4" l="1"/>
  <c r="B12" i="4"/>
  <c r="B13" i="4" l="1"/>
  <c r="A12" i="4"/>
  <c r="A13" i="4" l="1"/>
  <c r="B14" i="4"/>
  <c r="B15" i="4" l="1"/>
  <c r="A14" i="4"/>
  <c r="A15" i="4" l="1"/>
  <c r="B16" i="4"/>
  <c r="B17" i="4" l="1"/>
  <c r="A16" i="4"/>
  <c r="A17" i="4" l="1"/>
  <c r="B18" i="4"/>
  <c r="B19" i="4" l="1"/>
  <c r="A18" i="4"/>
  <c r="A19" i="4" l="1"/>
  <c r="B20" i="4"/>
  <c r="B21" i="4" l="1"/>
  <c r="A20" i="4"/>
  <c r="A21" i="4" l="1"/>
  <c r="B22" i="4"/>
  <c r="B23" i="4" l="1"/>
  <c r="A22" i="4"/>
  <c r="A23" i="4" l="1"/>
  <c r="B24" i="4"/>
  <c r="B25" i="4" l="1"/>
  <c r="A24" i="4"/>
  <c r="A25" i="4" l="1"/>
  <c r="B26" i="4"/>
  <c r="B27" i="4" l="1"/>
  <c r="A26" i="4"/>
  <c r="A27" i="4" l="1"/>
  <c r="B28" i="4"/>
  <c r="B29" i="4" l="1"/>
  <c r="A28" i="4"/>
  <c r="A29" i="4" l="1"/>
  <c r="B30" i="4"/>
  <c r="B31" i="4" l="1"/>
  <c r="A30" i="4"/>
  <c r="A31" i="4" l="1"/>
  <c r="B32" i="4"/>
  <c r="B33" i="4" l="1"/>
  <c r="A32" i="4"/>
  <c r="A33" i="4" l="1"/>
  <c r="B34" i="4"/>
  <c r="B35" i="4" l="1"/>
  <c r="A34" i="4"/>
  <c r="A35" i="4" l="1"/>
  <c r="B36" i="4"/>
  <c r="B37" i="4" l="1"/>
  <c r="A36" i="4"/>
  <c r="A37" i="4" l="1"/>
  <c r="B38" i="4"/>
  <c r="B39" i="4" l="1"/>
  <c r="A38" i="4"/>
  <c r="A39" i="4" l="1"/>
  <c r="B40" i="4"/>
  <c r="B41" i="4" l="1"/>
  <c r="A40" i="4"/>
  <c r="A41" i="4" l="1"/>
  <c r="B42" i="4"/>
  <c r="B43" i="4" l="1"/>
  <c r="A42" i="4"/>
  <c r="A43" i="4" l="1"/>
  <c r="B44" i="4"/>
  <c r="B45" i="4" l="1"/>
  <c r="A44" i="4"/>
  <c r="A45" i="4" l="1"/>
  <c r="B46" i="4"/>
  <c r="B47" i="4" l="1"/>
  <c r="A46" i="4"/>
  <c r="A47" i="4" l="1"/>
  <c r="B48" i="4"/>
  <c r="B49" i="4" l="1"/>
  <c r="A48" i="4"/>
  <c r="A49" i="4" l="1"/>
  <c r="B50" i="4"/>
  <c r="B51" i="4" l="1"/>
  <c r="A50" i="4"/>
  <c r="A51" i="4" l="1"/>
  <c r="B52" i="4"/>
  <c r="B53" i="4" l="1"/>
  <c r="A52" i="4"/>
  <c r="A53" i="4" l="1"/>
  <c r="B54" i="4"/>
  <c r="B55" i="4" l="1"/>
  <c r="A54" i="4"/>
  <c r="A55" i="4" l="1"/>
  <c r="B56" i="4"/>
  <c r="A56" i="4" l="1"/>
  <c r="B4" i="9"/>
  <c r="A4" i="9" l="1"/>
  <c r="B5" i="9"/>
  <c r="B6" i="9" l="1"/>
  <c r="A5" i="9"/>
  <c r="B7" i="9" l="1"/>
  <c r="A6" i="9"/>
  <c r="B8" i="9" l="1"/>
  <c r="A7" i="9"/>
  <c r="B9" i="9" l="1"/>
  <c r="A8" i="9"/>
  <c r="A9" i="9" l="1"/>
  <c r="B10" i="9"/>
  <c r="B11" i="9" l="1"/>
  <c r="A10" i="9"/>
  <c r="B12" i="9" l="1"/>
  <c r="A11" i="9"/>
  <c r="B13" i="9" l="1"/>
  <c r="A12" i="9"/>
  <c r="A13" i="9" l="1"/>
  <c r="B14" i="9"/>
  <c r="B15" i="9" l="1"/>
  <c r="A14" i="9"/>
  <c r="A15" i="9" l="1"/>
  <c r="B16" i="9"/>
  <c r="B17" i="9" l="1"/>
  <c r="A16" i="9"/>
  <c r="B18" i="9" l="1"/>
  <c r="A17" i="9"/>
  <c r="B19" i="9" l="1"/>
  <c r="A18" i="9"/>
  <c r="A19" i="9" l="1"/>
  <c r="B20" i="9"/>
  <c r="B21" i="9" l="1"/>
  <c r="A20" i="9"/>
  <c r="A21" i="9" l="1"/>
  <c r="B22" i="9"/>
  <c r="B23" i="9" l="1"/>
  <c r="A22" i="9"/>
  <c r="A23" i="9" l="1"/>
  <c r="B24" i="9"/>
  <c r="B25" i="9" l="1"/>
  <c r="A24" i="9"/>
  <c r="A25" i="9" l="1"/>
  <c r="B26" i="9"/>
  <c r="B27" i="9" l="1"/>
  <c r="A26" i="9"/>
  <c r="A27" i="9" l="1"/>
  <c r="B28" i="9"/>
  <c r="B29" i="9" l="1"/>
  <c r="A28" i="9"/>
  <c r="A29" i="9" l="1"/>
  <c r="B30" i="9"/>
  <c r="B31" i="9" l="1"/>
  <c r="A30" i="9"/>
  <c r="A31" i="9" l="1"/>
  <c r="B32" i="9"/>
  <c r="B33" i="9" l="1"/>
  <c r="A32" i="9"/>
  <c r="B34" i="9" l="1"/>
  <c r="A33" i="9"/>
  <c r="B35" i="9" l="1"/>
  <c r="A34" i="9"/>
  <c r="A35" i="9" l="1"/>
  <c r="B36" i="9"/>
  <c r="A36" i="9" l="1"/>
  <c r="B37" i="9"/>
  <c r="A37" i="9" l="1"/>
  <c r="B38" i="9"/>
  <c r="B39" i="9" l="1"/>
  <c r="A38" i="9"/>
  <c r="A39" i="9" l="1"/>
  <c r="B40" i="9"/>
  <c r="B41" i="9" l="1"/>
  <c r="A40" i="9"/>
  <c r="A41" i="9" l="1"/>
  <c r="B42" i="9"/>
  <c r="B43" i="9" l="1"/>
  <c r="A42" i="9"/>
  <c r="B44" i="9" l="1"/>
  <c r="A43" i="9"/>
  <c r="B45" i="9" l="1"/>
  <c r="A44" i="9"/>
  <c r="A45" i="9" l="1"/>
  <c r="B46" i="9"/>
  <c r="B47" i="9" l="1"/>
  <c r="A46" i="9"/>
  <c r="B48" i="9" l="1"/>
  <c r="A47" i="9"/>
  <c r="B49" i="9" l="1"/>
  <c r="A48" i="9"/>
  <c r="A49" i="9" l="1"/>
  <c r="B50" i="9"/>
  <c r="B51" i="9" l="1"/>
  <c r="A50" i="9"/>
  <c r="A51" i="9" l="1"/>
  <c r="B52" i="9"/>
  <c r="A52" i="9" l="1"/>
  <c r="B53" i="9"/>
  <c r="A53" i="9" l="1"/>
  <c r="B54" i="9"/>
  <c r="B55" i="9" l="1"/>
  <c r="A54" i="9"/>
  <c r="B56" i="9" l="1"/>
  <c r="A55" i="9"/>
  <c r="A56" i="9" l="1"/>
  <c r="B4" i="12"/>
  <c r="B5" i="12" l="1"/>
  <c r="A4" i="12"/>
  <c r="A5" i="12" l="1"/>
  <c r="B6" i="12"/>
  <c r="B7" i="12" l="1"/>
  <c r="A6" i="12"/>
  <c r="B8" i="12" l="1"/>
  <c r="A7" i="12"/>
  <c r="B9" i="12" l="1"/>
  <c r="A8" i="12"/>
  <c r="B10" i="12" l="1"/>
  <c r="A9" i="12"/>
  <c r="A10" i="12" l="1"/>
  <c r="B11" i="12"/>
  <c r="B12" i="12" l="1"/>
  <c r="A11" i="12"/>
  <c r="A12" i="12" l="1"/>
  <c r="B13" i="12"/>
  <c r="B14" i="12" l="1"/>
  <c r="A13" i="12"/>
  <c r="A14" i="12" l="1"/>
  <c r="B15" i="12"/>
  <c r="B16" i="12" l="1"/>
  <c r="A15" i="12"/>
  <c r="A16" i="12" l="1"/>
  <c r="B17" i="12"/>
  <c r="B18" i="12" l="1"/>
  <c r="A17" i="12"/>
  <c r="A18" i="12" l="1"/>
  <c r="B19" i="12"/>
  <c r="B20" i="12" l="1"/>
  <c r="A19" i="12"/>
  <c r="A20" i="12" l="1"/>
  <c r="B21" i="12"/>
  <c r="B22" i="12" l="1"/>
  <c r="A21" i="12"/>
  <c r="A22" i="12" l="1"/>
  <c r="B23" i="12"/>
  <c r="B24" i="12" l="1"/>
  <c r="A23" i="12"/>
  <c r="A24" i="12" l="1"/>
  <c r="B25" i="12"/>
  <c r="B26" i="12" l="1"/>
  <c r="A25" i="12"/>
  <c r="A26" i="12" l="1"/>
  <c r="B27" i="12"/>
  <c r="B28" i="12" l="1"/>
  <c r="A27" i="12"/>
  <c r="A28" i="12" l="1"/>
  <c r="B29" i="12"/>
  <c r="B30" i="12" l="1"/>
  <c r="A29" i="12"/>
  <c r="A30" i="12" l="1"/>
  <c r="B31" i="12"/>
  <c r="B32" i="12" l="1"/>
  <c r="A31" i="12"/>
  <c r="A32" i="12" l="1"/>
  <c r="B33" i="12"/>
  <c r="B34" i="12" l="1"/>
  <c r="A33" i="12"/>
  <c r="A34" i="12" l="1"/>
  <c r="B35" i="12"/>
  <c r="A35" i="12" l="1"/>
  <c r="B36" i="12"/>
  <c r="A36" i="12" l="1"/>
  <c r="B37" i="12"/>
  <c r="B38" i="12" l="1"/>
  <c r="A37" i="12"/>
  <c r="A38" i="12" l="1"/>
  <c r="B39" i="12"/>
  <c r="B40" i="12" l="1"/>
  <c r="A39" i="12"/>
  <c r="A40" i="12" l="1"/>
  <c r="B41" i="12"/>
  <c r="B42" i="12" l="1"/>
  <c r="A41" i="12"/>
  <c r="A42" i="12" l="1"/>
  <c r="B43" i="12"/>
  <c r="B44" i="12" l="1"/>
  <c r="A43" i="12"/>
  <c r="B45" i="12" l="1"/>
  <c r="A44" i="12"/>
  <c r="B46" i="12" l="1"/>
  <c r="A45" i="12"/>
  <c r="B47" i="12" l="1"/>
  <c r="A46" i="12"/>
  <c r="B48" i="12" l="1"/>
  <c r="A47" i="12"/>
  <c r="A48" i="12" l="1"/>
  <c r="B49" i="12"/>
  <c r="B50" i="12" l="1"/>
  <c r="A49" i="12"/>
  <c r="B51" i="12" l="1"/>
  <c r="A50" i="12"/>
  <c r="A51" i="12" l="1"/>
  <c r="B52" i="12"/>
  <c r="A52" i="12" l="1"/>
  <c r="B53" i="12"/>
  <c r="B54" i="12" l="1"/>
  <c r="A53" i="12"/>
  <c r="B55" i="12" l="1"/>
  <c r="A54" i="12"/>
  <c r="B56" i="12" l="1"/>
  <c r="A55" i="12"/>
  <c r="A56" i="12" l="1"/>
  <c r="B4" i="13"/>
  <c r="B5" i="13" l="1"/>
  <c r="A4" i="13"/>
  <c r="B6" i="13" l="1"/>
  <c r="A5" i="13"/>
  <c r="A6" i="13" l="1"/>
  <c r="B7" i="13"/>
  <c r="B8" i="13" l="1"/>
  <c r="A7" i="13"/>
  <c r="B9" i="13" l="1"/>
  <c r="A8" i="13"/>
  <c r="A9" i="13" l="1"/>
  <c r="B10" i="13"/>
  <c r="B11" i="13" l="1"/>
  <c r="A10" i="13"/>
  <c r="A11" i="13" l="1"/>
  <c r="B12" i="13"/>
  <c r="B13" i="13" l="1"/>
  <c r="A12" i="13"/>
  <c r="A13" i="13" l="1"/>
  <c r="B14" i="13"/>
  <c r="B15" i="13" l="1"/>
  <c r="A14" i="13"/>
  <c r="A15" i="13" l="1"/>
  <c r="B16" i="13"/>
  <c r="B17" i="13" l="1"/>
  <c r="A16" i="13"/>
  <c r="A17" i="13" l="1"/>
  <c r="B18" i="13"/>
  <c r="B19" i="13" l="1"/>
  <c r="A18" i="13"/>
  <c r="A19" i="13" l="1"/>
  <c r="B20" i="13"/>
  <c r="B21" i="13" l="1"/>
  <c r="A20" i="13"/>
  <c r="A21" i="13" l="1"/>
  <c r="B22" i="13"/>
  <c r="B23" i="13" l="1"/>
  <c r="A22" i="13"/>
  <c r="A23" i="13" l="1"/>
  <c r="B24" i="13"/>
  <c r="B25" i="13" l="1"/>
  <c r="A24" i="13"/>
  <c r="A25" i="13" l="1"/>
  <c r="B26" i="13"/>
  <c r="B27" i="13" l="1"/>
  <c r="A26" i="13"/>
  <c r="A27" i="13" l="1"/>
  <c r="B28" i="13"/>
  <c r="B29" i="13" l="1"/>
  <c r="A28" i="13"/>
  <c r="A29" i="13" l="1"/>
  <c r="B30" i="13"/>
  <c r="B31" i="13" l="1"/>
  <c r="A30" i="13"/>
  <c r="A31" i="13" l="1"/>
  <c r="B32" i="13"/>
  <c r="B33" i="13" l="1"/>
  <c r="A32" i="13"/>
  <c r="A33" i="13" l="1"/>
  <c r="B34" i="13"/>
  <c r="B35" i="13" l="1"/>
  <c r="A34" i="13"/>
  <c r="A35" i="13" l="1"/>
  <c r="B36" i="13"/>
  <c r="A36" i="13" l="1"/>
  <c r="B37" i="13"/>
  <c r="A37" i="13" l="1"/>
  <c r="B38" i="13"/>
  <c r="B39" i="13" l="1"/>
  <c r="A38" i="13"/>
  <c r="A39" i="13" l="1"/>
  <c r="B40" i="13"/>
  <c r="B41" i="13" l="1"/>
  <c r="A40" i="13"/>
  <c r="A41" i="13" l="1"/>
  <c r="B42" i="13"/>
  <c r="B43" i="13" l="1"/>
  <c r="A42" i="13"/>
  <c r="B44" i="13" l="1"/>
  <c r="A43" i="13"/>
  <c r="B45" i="13" l="1"/>
  <c r="A44" i="13"/>
  <c r="B46" i="13" l="1"/>
  <c r="A45" i="13"/>
  <c r="B47" i="13" l="1"/>
  <c r="A46" i="13"/>
  <c r="B48" i="13" l="1"/>
  <c r="A47" i="13"/>
  <c r="B49" i="13" l="1"/>
  <c r="A48" i="13"/>
  <c r="A49" i="13" l="1"/>
  <c r="B50" i="13"/>
  <c r="B51" i="13" l="1"/>
  <c r="A50" i="13"/>
  <c r="A51" i="13" l="1"/>
  <c r="B52" i="13"/>
  <c r="A52" i="13" l="1"/>
  <c r="B53" i="13"/>
  <c r="A53" i="13" l="1"/>
  <c r="B54" i="13"/>
  <c r="B55" i="13" l="1"/>
  <c r="A54" i="13"/>
  <c r="B56" i="13" l="1"/>
  <c r="B4" i="15" s="1"/>
  <c r="A55" i="13"/>
  <c r="B5" i="15" l="1"/>
  <c r="A4" i="15"/>
  <c r="A56" i="13"/>
  <c r="B4" i="14"/>
  <c r="A5" i="15" l="1"/>
  <c r="B6" i="15"/>
  <c r="B5" i="14"/>
  <c r="A4" i="14"/>
  <c r="A6" i="15" l="1"/>
  <c r="B7" i="15"/>
  <c r="B6" i="14"/>
  <c r="A5" i="14"/>
  <c r="B8" i="15" l="1"/>
  <c r="A7" i="15"/>
  <c r="A6" i="14"/>
  <c r="B7" i="14"/>
  <c r="A8" i="15" l="1"/>
  <c r="B9" i="15"/>
  <c r="B8" i="14"/>
  <c r="A7" i="14"/>
  <c r="A9" i="15" l="1"/>
  <c r="B10" i="15"/>
  <c r="A8" i="14"/>
  <c r="B9" i="14"/>
  <c r="A10" i="15" l="1"/>
  <c r="B11" i="15"/>
  <c r="A9" i="14"/>
  <c r="B10" i="14"/>
  <c r="B12" i="15" l="1"/>
  <c r="A11" i="15"/>
  <c r="B11" i="14"/>
  <c r="A10" i="14"/>
  <c r="A12" i="15" l="1"/>
  <c r="B13" i="15"/>
  <c r="B12" i="14"/>
  <c r="A11" i="14"/>
  <c r="A13" i="15" l="1"/>
  <c r="B14" i="15"/>
  <c r="B13" i="14"/>
  <c r="A12" i="14"/>
  <c r="B15" i="15" l="1"/>
  <c r="A14" i="15"/>
  <c r="B14" i="14"/>
  <c r="A13" i="14"/>
  <c r="B16" i="15" l="1"/>
  <c r="A15" i="15"/>
  <c r="B15" i="14"/>
  <c r="A14" i="14"/>
  <c r="B17" i="15" l="1"/>
  <c r="A16" i="15"/>
  <c r="B16" i="14"/>
  <c r="A15" i="14"/>
  <c r="B18" i="15" l="1"/>
  <c r="A17" i="15"/>
  <c r="B17" i="14"/>
  <c r="A16" i="14"/>
  <c r="B19" i="15" l="1"/>
  <c r="A18" i="15"/>
  <c r="B18" i="14"/>
  <c r="A17" i="14"/>
  <c r="B20" i="15" l="1"/>
  <c r="A19" i="15"/>
  <c r="B19" i="14"/>
  <c r="A18" i="14"/>
  <c r="B21" i="15" l="1"/>
  <c r="A20" i="15"/>
  <c r="B20" i="14"/>
  <c r="A19" i="14"/>
  <c r="B22" i="15" l="1"/>
  <c r="A21" i="15"/>
  <c r="B21" i="14"/>
  <c r="A20" i="14"/>
  <c r="B23" i="15" l="1"/>
  <c r="A22" i="15"/>
  <c r="B22" i="14"/>
  <c r="A21" i="14"/>
  <c r="B24" i="15" l="1"/>
  <c r="A23" i="15"/>
  <c r="B23" i="14"/>
  <c r="A22" i="14"/>
  <c r="B25" i="15" l="1"/>
  <c r="A24" i="15"/>
  <c r="B24" i="14"/>
  <c r="A23" i="14"/>
  <c r="B26" i="15" l="1"/>
  <c r="A25" i="15"/>
  <c r="B25" i="14"/>
  <c r="A24" i="14"/>
  <c r="B27" i="15" l="1"/>
  <c r="A26" i="15"/>
  <c r="B26" i="14"/>
  <c r="A25" i="14"/>
  <c r="B28" i="15" l="1"/>
  <c r="A27" i="15"/>
  <c r="B27" i="14"/>
  <c r="A26" i="14"/>
  <c r="B29" i="15" l="1"/>
  <c r="A28" i="15"/>
  <c r="B28" i="14"/>
  <c r="A27" i="14"/>
  <c r="B30" i="15" l="1"/>
  <c r="A29" i="15"/>
  <c r="B29" i="14"/>
  <c r="A28" i="14"/>
  <c r="B31" i="15" l="1"/>
  <c r="A30" i="15"/>
  <c r="B30" i="14"/>
  <c r="A29" i="14"/>
  <c r="B32" i="15" l="1"/>
  <c r="A31" i="15"/>
  <c r="B31" i="14"/>
  <c r="A30" i="14"/>
  <c r="B33" i="15" l="1"/>
  <c r="A32" i="15"/>
  <c r="B32" i="14"/>
  <c r="A31" i="14"/>
  <c r="B34" i="15" l="1"/>
  <c r="A33" i="15"/>
  <c r="B33" i="14"/>
  <c r="A32" i="14"/>
  <c r="B35" i="15" l="1"/>
  <c r="A34" i="15"/>
  <c r="B34" i="14"/>
  <c r="A33" i="14"/>
  <c r="B36" i="15" l="1"/>
  <c r="A35" i="15"/>
  <c r="B35" i="14"/>
  <c r="A34" i="14"/>
  <c r="B37" i="15" l="1"/>
  <c r="A36" i="15"/>
  <c r="B36" i="14"/>
  <c r="A35" i="14"/>
  <c r="B38" i="15" l="1"/>
  <c r="A37" i="15"/>
  <c r="A36" i="14"/>
  <c r="B37" i="14"/>
  <c r="B39" i="15" l="1"/>
  <c r="A38" i="15"/>
  <c r="A37" i="14"/>
  <c r="B38" i="14"/>
  <c r="B40" i="15" l="1"/>
  <c r="A39" i="15"/>
  <c r="B39" i="14"/>
  <c r="A38" i="14"/>
  <c r="B41" i="15" l="1"/>
  <c r="A40" i="15"/>
  <c r="A39" i="14"/>
  <c r="B40" i="14"/>
  <c r="B42" i="15" l="1"/>
  <c r="A41" i="15"/>
  <c r="B41" i="14"/>
  <c r="A40" i="14"/>
  <c r="B43" i="15" l="1"/>
  <c r="A42" i="15"/>
  <c r="A41" i="14"/>
  <c r="B42" i="14"/>
  <c r="B44" i="15" l="1"/>
  <c r="A43" i="15"/>
  <c r="B43" i="14"/>
  <c r="A42" i="14"/>
  <c r="B45" i="15" l="1"/>
  <c r="A44" i="15"/>
  <c r="B44" i="14"/>
  <c r="A43" i="14"/>
  <c r="B46" i="15" l="1"/>
  <c r="A45" i="15"/>
  <c r="B45" i="14"/>
  <c r="A44" i="14"/>
  <c r="B47" i="15" l="1"/>
  <c r="A46" i="15"/>
  <c r="B46" i="14"/>
  <c r="A45" i="14"/>
  <c r="B48" i="15" l="1"/>
  <c r="A47" i="15"/>
  <c r="B47" i="14"/>
  <c r="A46" i="14"/>
  <c r="B49" i="15" l="1"/>
  <c r="A48" i="15"/>
  <c r="B48" i="14"/>
  <c r="A47" i="14"/>
  <c r="B50" i="15" l="1"/>
  <c r="A49" i="15"/>
  <c r="B49" i="14"/>
  <c r="A48" i="14"/>
  <c r="B51" i="15" l="1"/>
  <c r="A50" i="15"/>
  <c r="A49" i="14"/>
  <c r="B50" i="14"/>
  <c r="B52" i="15" l="1"/>
  <c r="A51" i="15"/>
  <c r="B51" i="14"/>
  <c r="A50" i="14"/>
  <c r="B53" i="15" l="1"/>
  <c r="A52" i="15"/>
  <c r="A51" i="14"/>
  <c r="B52" i="14"/>
  <c r="B54" i="15" l="1"/>
  <c r="A53" i="15"/>
  <c r="A52" i="14"/>
  <c r="B53" i="14"/>
  <c r="B55" i="15" l="1"/>
  <c r="A54" i="15"/>
  <c r="B54" i="14"/>
  <c r="A53" i="14"/>
  <c r="B56" i="15" l="1"/>
  <c r="A56" i="15" s="1"/>
  <c r="A55" i="15"/>
  <c r="B55" i="14"/>
  <c r="A54" i="14"/>
  <c r="B56" i="14" l="1"/>
  <c r="A56" i="14" s="1"/>
  <c r="A55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  <author>WGR</author>
  </authors>
  <commentList>
    <comment ref="C3" authorId="0" shapeId="0" xr:uid="{00000000-0006-0000-0100-000001000000}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 xr:uid="{00000000-0006-0000-0100-000002000000}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 xr:uid="{00000000-0006-0000-0100-000003000000}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 xr:uid="{00000000-0006-0000-0100-000004000000}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 xr:uid="{00000000-0006-0000-0100-000005000000}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 xr:uid="{00000000-0006-0000-0100-000006000000}">
      <text>
        <r>
          <rPr>
            <sz val="11"/>
            <color indexed="81"/>
            <rFont val="Calibri"/>
            <family val="2"/>
          </rPr>
          <t>Vul de datum in waarop u de eerste meterstanden invult.
Hieronder verschijnen de volgende datums vanzelf, steeds een week later.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  <author>WGR</author>
  </authors>
  <commentList>
    <comment ref="C3" authorId="0" shapeId="0" xr:uid="{00000000-0006-0000-0200-000001000000}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 xr:uid="{00000000-0006-0000-0200-000002000000}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 xr:uid="{00000000-0006-0000-0200-000003000000}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 xr:uid="{00000000-0006-0000-0200-000004000000}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 xr:uid="{00000000-0006-0000-0200-000005000000}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 xr:uid="{00000000-0006-0000-0200-000006000000}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week later.</t>
        </r>
      </text>
    </comment>
    <comment ref="C4" authorId="0" shapeId="0" xr:uid="{00000000-0006-0000-0200-000007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 xr:uid="{00000000-0006-0000-0200-000008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  <author>WGR</author>
  </authors>
  <commentList>
    <comment ref="C3" authorId="0" shapeId="0" xr:uid="{00000000-0006-0000-0300-000001000000}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 xr:uid="{00000000-0006-0000-0300-000002000000}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 xr:uid="{00000000-0006-0000-0300-000003000000}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 xr:uid="{00000000-0006-0000-0300-000004000000}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 xr:uid="{00000000-0006-0000-0300-000005000000}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 xr:uid="{00000000-0006-0000-0300-000006000000}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week later.</t>
        </r>
      </text>
    </comment>
    <comment ref="C4" authorId="0" shapeId="0" xr:uid="{00000000-0006-0000-0300-000007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 xr:uid="{00000000-0006-0000-0300-000008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  <author>WGR</author>
  </authors>
  <commentList>
    <comment ref="C3" authorId="0" shapeId="0" xr:uid="{00000000-0006-0000-0400-000001000000}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 xr:uid="{00000000-0006-0000-0400-000002000000}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 xr:uid="{00000000-0006-0000-0400-000003000000}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 xr:uid="{00000000-0006-0000-0400-000004000000}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 xr:uid="{00000000-0006-0000-0400-000005000000}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 xr:uid="{00000000-0006-0000-0400-000006000000}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week later.</t>
        </r>
      </text>
    </comment>
    <comment ref="C4" authorId="0" shapeId="0" xr:uid="{00000000-0006-0000-0400-000007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 xr:uid="{00000000-0006-0000-0400-000008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  <author>WGR</author>
  </authors>
  <commentList>
    <comment ref="C3" authorId="0" shapeId="0" xr:uid="{00000000-0006-0000-0500-000001000000}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 xr:uid="{00000000-0006-0000-0500-000002000000}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 xr:uid="{00000000-0006-0000-0500-000003000000}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 xr:uid="{00000000-0006-0000-0500-000004000000}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 xr:uid="{00000000-0006-0000-0500-000005000000}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 xr:uid="{00000000-0006-0000-0500-000006000000}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week later.</t>
        </r>
      </text>
    </comment>
    <comment ref="C4" authorId="0" shapeId="0" xr:uid="{00000000-0006-0000-0500-000007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 xr:uid="{00000000-0006-0000-0500-000008000000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Wim de Groot</author>
    <author>WGR</author>
  </authors>
  <commentList>
    <comment ref="C3" authorId="0" shapeId="0" xr:uid="{82CC88EB-6105-4A00-8B19-C05CAC613CC7}">
      <text>
        <r>
          <rPr>
            <sz val="11"/>
            <color indexed="81"/>
            <rFont val="Calibri"/>
            <family val="2"/>
          </rPr>
          <t>netstroom meter 1, bijvoorbeeld Dagtarief</t>
        </r>
      </text>
    </comment>
    <comment ref="D3" authorId="0" shapeId="0" xr:uid="{539439C2-BDCB-4848-B2B4-138BEAC230ED}">
      <text>
        <r>
          <rPr>
            <sz val="11"/>
            <color indexed="81"/>
            <rFont val="Calibri"/>
            <family val="2"/>
          </rPr>
          <t>Netstroom meter 2, bijvoorbeeld Nachttarief</t>
        </r>
      </text>
    </comment>
    <comment ref="F3" authorId="1" shapeId="0" xr:uid="{66B63BF4-1AA2-4FAA-9CB1-C6B987150E70}">
      <text>
        <r>
          <rPr>
            <sz val="11"/>
            <color indexed="81"/>
            <rFont val="Calibri"/>
            <family val="2"/>
          </rPr>
          <t>Zonnepanelen, meter 1.
Heet ook wel -T1</t>
        </r>
      </text>
    </comment>
    <comment ref="G3" authorId="1" shapeId="0" xr:uid="{119FDBEC-1B0C-432E-8462-62EEC559F435}">
      <text>
        <r>
          <rPr>
            <sz val="11"/>
            <color indexed="81"/>
            <rFont val="Calibri"/>
            <family val="2"/>
          </rPr>
          <t>Zonnepanelen, meter 2.
Heet ook wel -T2</t>
        </r>
      </text>
    </comment>
    <comment ref="I3" authorId="1" shapeId="0" xr:uid="{C6FB51A2-F9DD-4C9C-9BCF-CCF64738AC5E}">
      <text>
        <r>
          <rPr>
            <sz val="11"/>
            <color indexed="81"/>
            <rFont val="Calibri"/>
            <family val="2"/>
          </rPr>
          <t>Af te lezen via een sma-omvormer</t>
        </r>
      </text>
    </comment>
    <comment ref="B4" authorId="0" shapeId="0" xr:uid="{69F31831-5393-4895-8229-7685C866D85C}">
      <text>
        <r>
          <rPr>
            <sz val="11"/>
            <color indexed="81"/>
            <rFont val="Calibri"/>
            <family val="2"/>
          </rPr>
          <t>Dit is de laatste datum van het voorgaande jaar. Deze datum wordt hier automatisch overgenomen.
Hieronder verschijnen de volgende datums vanzelf, steeds een week later.</t>
        </r>
      </text>
    </comment>
    <comment ref="C4" authorId="0" shapeId="0" xr:uid="{BCEE29C4-DE9B-4FC6-8800-D623E8AF4C0D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  <comment ref="F4" authorId="0" shapeId="0" xr:uid="{F917A9A0-EB79-4DB5-BFEA-CAF3AB1844F1}">
      <text>
        <r>
          <rPr>
            <sz val="11"/>
            <color indexed="81"/>
            <rFont val="Calibri"/>
            <family val="2"/>
          </rPr>
          <t>De laatste stand van het voorgaande jaar wordt hier automatisch overgenomen.</t>
        </r>
      </text>
    </comment>
  </commentList>
</comments>
</file>

<file path=xl/sharedStrings.xml><?xml version="1.0" encoding="utf-8"?>
<sst xmlns="http://schemas.openxmlformats.org/spreadsheetml/2006/main" count="296" uniqueCount="54">
  <si>
    <t>© Auteursrecht: Wim de Groot</t>
  </si>
  <si>
    <t>* niet verkopen</t>
  </si>
  <si>
    <t>* niet vermenigvuldigen en verkopen</t>
  </si>
  <si>
    <t>* niet op een website te koop aanbieden</t>
  </si>
  <si>
    <t>* niet op cd, dvd, USB-stick en dergelijke te koop aanbieden</t>
  </si>
  <si>
    <t>U mag dit bestand gratis via uw eigen website aanbieden:</t>
  </si>
  <si>
    <t>* als u daarvoor geen vergoeding vraagt,</t>
  </si>
  <si>
    <t>* als u vermeldt dat het bestand van Wim de Groot afkomstig is,</t>
  </si>
  <si>
    <r>
      <rPr>
        <sz val="11"/>
        <rFont val="Calibri"/>
        <family val="2"/>
      </rPr>
      <t xml:space="preserve">* als u daarbij een link plaatst naar </t>
    </r>
    <r>
      <rPr>
        <b/>
        <u/>
        <sz val="11"/>
        <color indexed="12"/>
        <rFont val="Calibri"/>
        <family val="2"/>
      </rPr>
      <t>www.exceltekstenuitleg.nl</t>
    </r>
  </si>
  <si>
    <t>Zelf leren werken met Excel?</t>
  </si>
  <si>
    <t>Ik kom graag een cursus verzorgen op uw bedrijf.</t>
  </si>
  <si>
    <t>Klik hier voor de mogelijkheden</t>
  </si>
  <si>
    <t>Reactie van een deelnemer: "Eindelijk iemand die Excel helder uitlegt!"</t>
  </si>
  <si>
    <t>www.exceltekstenuitleg.nl</t>
  </si>
  <si>
    <t>Wim de Groot denkt buiten de hokjes.</t>
  </si>
  <si>
    <t>week</t>
  </si>
  <si>
    <t>meterstand</t>
  </si>
  <si>
    <t>van zonnepanelen</t>
  </si>
  <si>
    <t>van het net</t>
  </si>
  <si>
    <t>Zonnepanelen</t>
  </si>
  <si>
    <t>nummer</t>
  </si>
  <si>
    <t>Cumulatief</t>
  </si>
  <si>
    <t>verbruik</t>
  </si>
  <si>
    <t>Datum:</t>
  </si>
  <si>
    <t>Totaal verbruik:</t>
  </si>
  <si>
    <t>Per week</t>
  </si>
  <si>
    <t>Netstroom</t>
  </si>
  <si>
    <t>N 1</t>
  </si>
  <si>
    <t>N 2</t>
  </si>
  <si>
    <t xml:space="preserve">Op grond van het auteursrecht mag u dit bestand alleen kopiëren voor uzelf. </t>
  </si>
  <si>
    <t>U mag dit bestand:</t>
  </si>
  <si>
    <t>* als u daarover een berichtje stuurt naar info@exceltekstenuitleg.nl</t>
  </si>
  <si>
    <t>Vragen over de werking van dit bestand kunt u sturen naar:</t>
  </si>
  <si>
    <t>naar de website van de auteur &gt;&gt;</t>
  </si>
  <si>
    <t>naar het schema &gt;&gt;</t>
  </si>
  <si>
    <t>per kWh</t>
  </si>
  <si>
    <t>totaal tot nu toe</t>
  </si>
  <si>
    <t>Terugleveren geeft</t>
  </si>
  <si>
    <t>Stroom van het net kost</t>
  </si>
  <si>
    <t>Salderen</t>
  </si>
  <si>
    <t>gebruikt van zonnepanelen</t>
  </si>
  <si>
    <t>teruggeleverd</t>
  </si>
  <si>
    <t>opbrengst zonnepanelen</t>
  </si>
  <si>
    <t>R 1</t>
  </si>
  <si>
    <t>R 2</t>
  </si>
  <si>
    <t>geleverd</t>
  </si>
  <si>
    <t>Terug-</t>
  </si>
  <si>
    <t>productie</t>
  </si>
  <si>
    <t>per week</t>
  </si>
  <si>
    <t>info@exceltekstenuitleg.nl</t>
  </si>
  <si>
    <t>Dit Excel-bestand is gemaakt door Wim de Groot.</t>
  </si>
  <si>
    <t>Klik op het volgende tabblad (onderaan)</t>
  </si>
  <si>
    <t>om het volgende jaar in te vullen</t>
  </si>
  <si>
    <t>U mag dit bestand gratis gebruiken en ik wens u er veel plezier mee.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</si>
</sst>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&quot;fl&quot;\ #,##0_-;&quot;fl&quot;\ #,##0\-"/>
    <numFmt numFmtId="165" formatCode="d\ mmm\ yy"/>
  </numFmts>
  <fonts count="19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u/>
      <sz val="11"/>
      <color theme="10"/>
      <name val="Calibri"/>
      <family val="2"/>
    </font>
    <font>
      <b/>
      <u/>
      <sz val="11"/>
      <color indexed="12"/>
      <name val="Calibri"/>
      <family val="2"/>
    </font>
    <font>
      <b/>
      <u/>
      <sz val="11"/>
      <color rgb="FF0000FF"/>
      <name val="Calibri"/>
      <family val="2"/>
    </font>
    <font>
      <b/>
      <i/>
      <sz val="11"/>
      <color rgb="FFCC330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MS Sans Serif"/>
      <family val="2"/>
    </font>
    <font>
      <b/>
      <sz val="11"/>
      <color rgb="FF0000FF"/>
      <name val="Calibri"/>
      <family val="2"/>
      <scheme val="minor"/>
    </font>
    <font>
      <sz val="11"/>
      <color indexed="81"/>
      <name val="Calibri"/>
      <family val="2"/>
    </font>
    <font>
      <b/>
      <u/>
      <sz val="11"/>
      <color theme="10"/>
      <name val="Calibri"/>
      <family val="2"/>
      <scheme val="minor"/>
    </font>
    <font>
      <b/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00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2" fillId="2" borderId="0" xfId="1" applyFont="1" applyFill="1"/>
    <xf numFmtId="0" fontId="3" fillId="2" borderId="6" xfId="2" applyFont="1" applyFill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3" borderId="0" xfId="1" applyFont="1" applyFill="1" applyBorder="1"/>
    <xf numFmtId="0" fontId="2" fillId="3" borderId="0" xfId="2" applyFont="1" applyFill="1" applyBorder="1"/>
    <xf numFmtId="0" fontId="2" fillId="2" borderId="0" xfId="1" applyFont="1" applyFill="1" applyBorder="1"/>
    <xf numFmtId="0" fontId="4" fillId="3" borderId="0" xfId="3" applyFill="1" applyBorder="1" applyAlignment="1" applyProtection="1"/>
    <xf numFmtId="0" fontId="2" fillId="4" borderId="7" xfId="2" applyFont="1" applyFill="1" applyBorder="1"/>
    <xf numFmtId="0" fontId="2" fillId="4" borderId="8" xfId="2" applyFont="1" applyFill="1" applyBorder="1" applyAlignment="1">
      <alignment horizontal="center"/>
    </xf>
    <xf numFmtId="0" fontId="6" fillId="4" borderId="8" xfId="3" applyFont="1" applyFill="1" applyBorder="1" applyAlignment="1" applyProtection="1">
      <alignment horizontal="center"/>
    </xf>
    <xf numFmtId="0" fontId="2" fillId="4" borderId="9" xfId="2" applyFont="1" applyFill="1" applyBorder="1" applyAlignment="1">
      <alignment horizontal="center"/>
    </xf>
    <xf numFmtId="0" fontId="6" fillId="3" borderId="0" xfId="3" applyFont="1" applyFill="1" applyBorder="1" applyAlignment="1" applyProtection="1">
      <alignment horizontal="center"/>
    </xf>
    <xf numFmtId="0" fontId="7" fillId="3" borderId="0" xfId="1" applyFont="1" applyFill="1" applyBorder="1" applyAlignment="1">
      <alignment horizontal="center"/>
    </xf>
    <xf numFmtId="0" fontId="2" fillId="5" borderId="5" xfId="1" applyFont="1" applyFill="1" applyBorder="1"/>
    <xf numFmtId="0" fontId="2" fillId="5" borderId="1" xfId="1" applyFont="1" applyFill="1" applyBorder="1"/>
    <xf numFmtId="0" fontId="2" fillId="5" borderId="5" xfId="1" applyFont="1" applyFill="1" applyBorder="1" applyAlignment="1">
      <alignment vertical="center"/>
    </xf>
    <xf numFmtId="0" fontId="2" fillId="3" borderId="5" xfId="1" applyFont="1" applyFill="1" applyBorder="1" applyAlignment="1">
      <alignment vertical="center"/>
    </xf>
    <xf numFmtId="0" fontId="2" fillId="3" borderId="1" xfId="1" applyFont="1" applyFill="1" applyBorder="1" applyAlignment="1">
      <alignment vertical="center"/>
    </xf>
    <xf numFmtId="0" fontId="2" fillId="5" borderId="1" xfId="1" applyFont="1" applyFill="1" applyBorder="1" applyAlignment="1">
      <alignment vertical="center"/>
    </xf>
    <xf numFmtId="0" fontId="2" fillId="3" borderId="5" xfId="1" applyFont="1" applyFill="1" applyBorder="1"/>
    <xf numFmtId="0" fontId="2" fillId="3" borderId="1" xfId="1" applyFont="1" applyFill="1" applyBorder="1"/>
    <xf numFmtId="0" fontId="2" fillId="3" borderId="2" xfId="1" applyFont="1" applyFill="1" applyBorder="1"/>
    <xf numFmtId="0" fontId="2" fillId="3" borderId="4" xfId="1" applyFont="1" applyFill="1" applyBorder="1"/>
    <xf numFmtId="0" fontId="2" fillId="3" borderId="3" xfId="1" applyFont="1" applyFill="1" applyBorder="1"/>
    <xf numFmtId="0" fontId="2" fillId="5" borderId="2" xfId="1" applyFont="1" applyFill="1" applyBorder="1"/>
    <xf numFmtId="0" fontId="2" fillId="5" borderId="4" xfId="1" applyFont="1" applyFill="1" applyBorder="1"/>
    <xf numFmtId="0" fontId="2" fillId="5" borderId="3" xfId="1" applyFont="1" applyFill="1" applyBorder="1"/>
    <xf numFmtId="3" fontId="11" fillId="0" borderId="0" xfId="0" applyNumberFormat="1" applyFont="1" applyFill="1" applyBorder="1" applyProtection="1">
      <protection locked="0"/>
    </xf>
    <xf numFmtId="3" fontId="11" fillId="0" borderId="1" xfId="0" applyNumberFormat="1" applyFont="1" applyFill="1" applyBorder="1" applyProtection="1">
      <protection locked="0"/>
    </xf>
    <xf numFmtId="0" fontId="11" fillId="7" borderId="0" xfId="0" applyFont="1" applyFill="1"/>
    <xf numFmtId="3" fontId="10" fillId="6" borderId="2" xfId="0" applyNumberFormat="1" applyFont="1" applyFill="1" applyBorder="1" applyAlignment="1">
      <alignment horizontal="center"/>
    </xf>
    <xf numFmtId="3" fontId="10" fillId="6" borderId="10" xfId="0" applyNumberFormat="1" applyFont="1" applyFill="1" applyBorder="1" applyAlignment="1">
      <alignment horizontal="center"/>
    </xf>
    <xf numFmtId="3" fontId="11" fillId="6" borderId="11" xfId="0" applyNumberFormat="1" applyFont="1" applyFill="1" applyBorder="1" applyProtection="1">
      <protection locked="0"/>
    </xf>
    <xf numFmtId="3" fontId="10" fillId="6" borderId="11" xfId="0" applyNumberFormat="1" applyFont="1" applyFill="1" applyBorder="1" applyProtection="1">
      <protection locked="0"/>
    </xf>
    <xf numFmtId="3" fontId="10" fillId="6" borderId="12" xfId="0" applyNumberFormat="1" applyFont="1" applyFill="1" applyBorder="1" applyAlignment="1">
      <alignment horizontal="center"/>
    </xf>
    <xf numFmtId="3" fontId="11" fillId="0" borderId="5" xfId="0" applyNumberFormat="1" applyFont="1" applyFill="1" applyBorder="1" applyProtection="1">
      <protection locked="0"/>
    </xf>
    <xf numFmtId="3" fontId="10" fillId="6" borderId="3" xfId="0" applyNumberFormat="1" applyFont="1" applyFill="1" applyBorder="1" applyAlignment="1">
      <alignment horizontal="center"/>
    </xf>
    <xf numFmtId="3" fontId="10" fillId="6" borderId="16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1" fillId="6" borderId="1" xfId="0" applyNumberFormat="1" applyFont="1" applyFill="1" applyBorder="1" applyProtection="1">
      <protection locked="0"/>
    </xf>
    <xf numFmtId="3" fontId="11" fillId="0" borderId="11" xfId="0" applyNumberFormat="1" applyFont="1" applyFill="1" applyBorder="1" applyProtection="1">
      <protection locked="0"/>
    </xf>
    <xf numFmtId="3" fontId="10" fillId="8" borderId="3" xfId="0" applyNumberFormat="1" applyFont="1" applyFill="1" applyBorder="1" applyAlignment="1">
      <alignment horizontal="center"/>
    </xf>
    <xf numFmtId="3" fontId="10" fillId="8" borderId="1" xfId="0" applyNumberFormat="1" applyFont="1" applyFill="1" applyBorder="1" applyProtection="1">
      <protection locked="0"/>
    </xf>
    <xf numFmtId="9" fontId="10" fillId="6" borderId="4" xfId="11" applyFont="1" applyFill="1" applyBorder="1" applyAlignment="1">
      <alignment horizontal="center"/>
    </xf>
    <xf numFmtId="0" fontId="2" fillId="5" borderId="16" xfId="1" applyFont="1" applyFill="1" applyBorder="1"/>
    <xf numFmtId="0" fontId="2" fillId="5" borderId="17" xfId="1" applyFont="1" applyFill="1" applyBorder="1"/>
    <xf numFmtId="0" fontId="2" fillId="5" borderId="15" xfId="1" applyFont="1" applyFill="1" applyBorder="1"/>
    <xf numFmtId="0" fontId="2" fillId="3" borderId="16" xfId="1" applyFont="1" applyFill="1" applyBorder="1"/>
    <xf numFmtId="0" fontId="2" fillId="3" borderId="17" xfId="1" applyFont="1" applyFill="1" applyBorder="1"/>
    <xf numFmtId="0" fontId="2" fillId="3" borderId="15" xfId="1" applyFont="1" applyFill="1" applyBorder="1"/>
    <xf numFmtId="0" fontId="10" fillId="9" borderId="12" xfId="0" applyNumberFormat="1" applyFont="1" applyFill="1" applyBorder="1" applyProtection="1">
      <protection locked="0"/>
    </xf>
    <xf numFmtId="0" fontId="10" fillId="9" borderId="15" xfId="0" applyNumberFormat="1" applyFont="1" applyFill="1" applyBorder="1" applyProtection="1">
      <protection locked="0"/>
    </xf>
    <xf numFmtId="0" fontId="10" fillId="9" borderId="11" xfId="0" applyNumberFormat="1" applyFont="1" applyFill="1" applyBorder="1" applyAlignment="1" applyProtection="1">
      <alignment horizontal="center"/>
      <protection locked="0"/>
    </xf>
    <xf numFmtId="0" fontId="10" fillId="9" borderId="1" xfId="0" applyNumberFormat="1" applyFont="1" applyFill="1" applyBorder="1" applyAlignment="1" applyProtection="1">
      <alignment horizontal="center"/>
      <protection locked="0"/>
    </xf>
    <xf numFmtId="0" fontId="10" fillId="9" borderId="10" xfId="0" applyNumberFormat="1" applyFont="1" applyFill="1" applyBorder="1" applyAlignment="1" applyProtection="1">
      <alignment horizontal="center"/>
      <protection locked="0"/>
    </xf>
    <xf numFmtId="0" fontId="10" fillId="9" borderId="3" xfId="0" applyNumberFormat="1" applyFont="1" applyFill="1" applyBorder="1" applyAlignment="1" applyProtection="1">
      <alignment horizontal="center"/>
      <protection locked="0"/>
    </xf>
    <xf numFmtId="0" fontId="11" fillId="9" borderId="1" xfId="0" applyNumberFormat="1" applyFont="1" applyFill="1" applyBorder="1" applyAlignment="1" applyProtection="1">
      <alignment horizontal="right"/>
      <protection locked="0"/>
    </xf>
    <xf numFmtId="3" fontId="11" fillId="9" borderId="1" xfId="0" applyNumberFormat="1" applyFont="1" applyFill="1" applyBorder="1" applyProtection="1">
      <protection locked="0"/>
    </xf>
    <xf numFmtId="3" fontId="11" fillId="9" borderId="0" xfId="0" applyNumberFormat="1" applyFont="1" applyFill="1" applyBorder="1" applyProtection="1">
      <protection locked="0"/>
    </xf>
    <xf numFmtId="3" fontId="10" fillId="9" borderId="1" xfId="0" applyNumberFormat="1" applyFont="1" applyFill="1" applyBorder="1" applyProtection="1">
      <protection locked="0"/>
    </xf>
    <xf numFmtId="3" fontId="11" fillId="9" borderId="0" xfId="0" applyNumberFormat="1" applyFont="1" applyFill="1" applyBorder="1"/>
    <xf numFmtId="3" fontId="10" fillId="9" borderId="5" xfId="0" applyNumberFormat="1" applyFont="1" applyFill="1" applyBorder="1" applyProtection="1">
      <protection locked="0"/>
    </xf>
    <xf numFmtId="3" fontId="10" fillId="9" borderId="11" xfId="0" applyNumberFormat="1" applyFont="1" applyFill="1" applyBorder="1" applyProtection="1">
      <protection locked="0"/>
    </xf>
    <xf numFmtId="0" fontId="11" fillId="9" borderId="0" xfId="0" applyFont="1" applyFill="1"/>
    <xf numFmtId="3" fontId="10" fillId="9" borderId="0" xfId="0" applyNumberFormat="1" applyFont="1" applyFill="1" applyBorder="1" applyAlignment="1"/>
    <xf numFmtId="3" fontId="10" fillId="9" borderId="0" xfId="0" applyNumberFormat="1" applyFont="1" applyFill="1" applyBorder="1" applyAlignment="1">
      <alignment horizontal="center"/>
    </xf>
    <xf numFmtId="0" fontId="10" fillId="9" borderId="18" xfId="0" applyFont="1" applyFill="1" applyBorder="1"/>
    <xf numFmtId="0" fontId="10" fillId="9" borderId="14" xfId="0" applyFont="1" applyFill="1" applyBorder="1" applyAlignment="1"/>
    <xf numFmtId="0" fontId="10" fillId="9" borderId="16" xfId="0" applyFont="1" applyFill="1" applyBorder="1" applyAlignment="1">
      <alignment horizontal="center"/>
    </xf>
    <xf numFmtId="0" fontId="10" fillId="9" borderId="14" xfId="0" applyFont="1" applyFill="1" applyBorder="1"/>
    <xf numFmtId="0" fontId="10" fillId="9" borderId="13" xfId="0" applyFont="1" applyFill="1" applyBorder="1"/>
    <xf numFmtId="3" fontId="10" fillId="9" borderId="12" xfId="0" applyNumberFormat="1" applyFont="1" applyFill="1" applyBorder="1" applyAlignment="1">
      <alignment horizontal="center"/>
    </xf>
    <xf numFmtId="0" fontId="10" fillId="9" borderId="10" xfId="0" applyFont="1" applyFill="1" applyBorder="1" applyAlignment="1">
      <alignment horizontal="center"/>
    </xf>
    <xf numFmtId="3" fontId="10" fillId="9" borderId="1" xfId="0" applyNumberFormat="1" applyFont="1" applyFill="1" applyBorder="1"/>
    <xf numFmtId="0" fontId="11" fillId="0" borderId="20" xfId="0" applyFont="1" applyFill="1" applyBorder="1"/>
    <xf numFmtId="0" fontId="11" fillId="8" borderId="1" xfId="0" applyFont="1" applyFill="1" applyBorder="1"/>
    <xf numFmtId="0" fontId="11" fillId="8" borderId="3" xfId="0" applyFont="1" applyFill="1" applyBorder="1"/>
    <xf numFmtId="0" fontId="13" fillId="9" borderId="0" xfId="12" applyFill="1"/>
    <xf numFmtId="44" fontId="10" fillId="8" borderId="2" xfId="0" applyNumberFormat="1" applyFont="1" applyFill="1" applyBorder="1"/>
    <xf numFmtId="3" fontId="11" fillId="8" borderId="5" xfId="0" applyNumberFormat="1" applyFont="1" applyFill="1" applyBorder="1"/>
    <xf numFmtId="3" fontId="11" fillId="8" borderId="2" xfId="0" applyNumberFormat="1" applyFont="1" applyFill="1" applyBorder="1"/>
    <xf numFmtId="0" fontId="17" fillId="3" borderId="0" xfId="12" applyFont="1" applyFill="1" applyBorder="1" applyAlignment="1" applyProtection="1">
      <alignment horizontal="center"/>
    </xf>
    <xf numFmtId="3" fontId="10" fillId="6" borderId="16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1" fillId="10" borderId="2" xfId="0" applyNumberFormat="1" applyFont="1" applyFill="1" applyBorder="1"/>
    <xf numFmtId="0" fontId="11" fillId="10" borderId="1" xfId="0" applyFont="1" applyFill="1" applyBorder="1"/>
    <xf numFmtId="3" fontId="10" fillId="10" borderId="2" xfId="0" applyNumberFormat="1" applyFont="1" applyFill="1" applyBorder="1"/>
    <xf numFmtId="0" fontId="10" fillId="10" borderId="3" xfId="0" applyFont="1" applyFill="1" applyBorder="1"/>
    <xf numFmtId="44" fontId="10" fillId="10" borderId="5" xfId="0" applyNumberFormat="1" applyFont="1" applyFill="1" applyBorder="1"/>
    <xf numFmtId="3" fontId="10" fillId="10" borderId="4" xfId="0" applyNumberFormat="1" applyFont="1" applyFill="1" applyBorder="1" applyAlignment="1">
      <alignment horizontal="center"/>
    </xf>
    <xf numFmtId="9" fontId="10" fillId="10" borderId="3" xfId="11" applyFont="1" applyFill="1" applyBorder="1" applyAlignment="1">
      <alignment horizontal="center"/>
    </xf>
    <xf numFmtId="3" fontId="10" fillId="10" borderId="12" xfId="0" applyNumberFormat="1" applyFont="1" applyFill="1" applyBorder="1" applyAlignment="1">
      <alignment horizontal="center"/>
    </xf>
    <xf numFmtId="3" fontId="10" fillId="10" borderId="10" xfId="0" applyNumberFormat="1" applyFont="1" applyFill="1" applyBorder="1" applyAlignment="1" applyProtection="1">
      <alignment horizontal="center"/>
      <protection locked="0"/>
    </xf>
    <xf numFmtId="3" fontId="10" fillId="10" borderId="5" xfId="0" applyNumberFormat="1" applyFont="1" applyFill="1" applyBorder="1" applyProtection="1">
      <protection locked="0"/>
    </xf>
    <xf numFmtId="3" fontId="10" fillId="10" borderId="10" xfId="0" applyNumberFormat="1" applyFont="1" applyFill="1" applyBorder="1" applyAlignment="1">
      <alignment horizontal="center"/>
    </xf>
    <xf numFmtId="3" fontId="10" fillId="10" borderId="11" xfId="0" applyNumberFormat="1" applyFont="1" applyFill="1" applyBorder="1" applyProtection="1">
      <protection locked="0"/>
    </xf>
    <xf numFmtId="3" fontId="11" fillId="10" borderId="18" xfId="0" applyNumberFormat="1" applyFont="1" applyFill="1" applyBorder="1" applyProtection="1">
      <protection locked="0"/>
    </xf>
    <xf numFmtId="3" fontId="11" fillId="10" borderId="13" xfId="0" applyNumberFormat="1" applyFont="1" applyFill="1" applyBorder="1" applyProtection="1">
      <protection locked="0"/>
    </xf>
    <xf numFmtId="3" fontId="11" fillId="6" borderId="18" xfId="0" applyNumberFormat="1" applyFont="1" applyFill="1" applyBorder="1" applyProtection="1">
      <protection locked="0"/>
    </xf>
    <xf numFmtId="3" fontId="11" fillId="6" borderId="13" xfId="0" applyNumberFormat="1" applyFont="1" applyFill="1" applyBorder="1" applyProtection="1">
      <protection locked="0"/>
    </xf>
    <xf numFmtId="3" fontId="11" fillId="6" borderId="20" xfId="0" applyNumberFormat="1" applyFont="1" applyFill="1" applyBorder="1" applyProtection="1">
      <protection locked="0"/>
    </xf>
    <xf numFmtId="165" fontId="11" fillId="9" borderId="0" xfId="0" applyNumberFormat="1" applyFont="1" applyFill="1" applyAlignment="1">
      <alignment horizontal="right"/>
    </xf>
    <xf numFmtId="165" fontId="11" fillId="0" borderId="20" xfId="0" applyNumberFormat="1" applyFont="1" applyFill="1" applyBorder="1" applyAlignment="1">
      <alignment horizontal="right"/>
    </xf>
    <xf numFmtId="3" fontId="10" fillId="6" borderId="16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0" fontId="15" fillId="6" borderId="19" xfId="13" applyFont="1" applyFill="1" applyBorder="1" applyAlignment="1" applyProtection="1">
      <alignment horizontal="center"/>
    </xf>
    <xf numFmtId="0" fontId="15" fillId="6" borderId="0" xfId="13" applyFont="1" applyFill="1" applyBorder="1" applyAlignment="1" applyProtection="1">
      <alignment horizontal="center"/>
    </xf>
    <xf numFmtId="0" fontId="18" fillId="6" borderId="19" xfId="12" applyFont="1" applyFill="1" applyBorder="1" applyAlignment="1" applyProtection="1">
      <alignment horizontal="center"/>
    </xf>
    <xf numFmtId="0" fontId="18" fillId="6" borderId="0" xfId="12" applyFont="1" applyFill="1" applyBorder="1" applyAlignment="1" applyProtection="1">
      <alignment horizontal="center"/>
    </xf>
    <xf numFmtId="3" fontId="11" fillId="6" borderId="16" xfId="0" applyNumberFormat="1" applyFont="1" applyFill="1" applyBorder="1" applyProtection="1">
      <protection locked="0"/>
    </xf>
    <xf numFmtId="3" fontId="11" fillId="6" borderId="17" xfId="0" applyNumberFormat="1" applyFont="1" applyFill="1" applyBorder="1" applyProtection="1">
      <protection locked="0"/>
    </xf>
    <xf numFmtId="3" fontId="11" fillId="6" borderId="15" xfId="0" applyNumberFormat="1" applyFont="1" applyFill="1" applyBorder="1" applyProtection="1">
      <protection locked="0"/>
    </xf>
    <xf numFmtId="3" fontId="11" fillId="6" borderId="2" xfId="0" applyNumberFormat="1" applyFont="1" applyFill="1" applyBorder="1" applyProtection="1">
      <protection locked="0"/>
    </xf>
    <xf numFmtId="3" fontId="11" fillId="6" borderId="4" xfId="0" applyNumberFormat="1" applyFont="1" applyFill="1" applyBorder="1" applyProtection="1">
      <protection locked="0"/>
    </xf>
    <xf numFmtId="3" fontId="11" fillId="6" borderId="3" xfId="0" applyNumberFormat="1" applyFont="1" applyFill="1" applyBorder="1" applyProtection="1">
      <protection locked="0"/>
    </xf>
    <xf numFmtId="0" fontId="11" fillId="8" borderId="16" xfId="0" applyFont="1" applyFill="1" applyBorder="1" applyAlignment="1">
      <alignment horizontal="left"/>
    </xf>
    <xf numFmtId="0" fontId="11" fillId="8" borderId="15" xfId="0" applyFont="1" applyFill="1" applyBorder="1" applyAlignment="1">
      <alignment horizontal="left"/>
    </xf>
    <xf numFmtId="0" fontId="11" fillId="10" borderId="16" xfId="0" applyFont="1" applyFill="1" applyBorder="1" applyAlignment="1"/>
    <xf numFmtId="0" fontId="11" fillId="10" borderId="15" xfId="0" applyFont="1" applyFill="1" applyBorder="1" applyAlignment="1"/>
    <xf numFmtId="0" fontId="10" fillId="6" borderId="5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0" fillId="10" borderId="0" xfId="0" applyFont="1" applyFill="1" applyBorder="1" applyAlignment="1">
      <alignment horizontal="center"/>
    </xf>
    <xf numFmtId="0" fontId="10" fillId="10" borderId="1" xfId="0" applyFont="1" applyFill="1" applyBorder="1" applyAlignment="1">
      <alignment horizontal="center"/>
    </xf>
    <xf numFmtId="49" fontId="10" fillId="9" borderId="18" xfId="0" applyNumberFormat="1" applyFont="1" applyFill="1" applyBorder="1" applyAlignment="1" applyProtection="1">
      <alignment horizontal="center"/>
      <protection locked="0"/>
    </xf>
    <xf numFmtId="49" fontId="10" fillId="9" borderId="14" xfId="0" applyNumberFormat="1" applyFont="1" applyFill="1" applyBorder="1" applyAlignment="1" applyProtection="1">
      <alignment horizontal="center"/>
      <protection locked="0"/>
    </xf>
    <xf numFmtId="49" fontId="10" fillId="9" borderId="13" xfId="0" applyNumberFormat="1" applyFont="1" applyFill="1" applyBorder="1" applyAlignment="1" applyProtection="1">
      <alignment horizontal="center"/>
      <protection locked="0"/>
    </xf>
    <xf numFmtId="0" fontId="10" fillId="9" borderId="18" xfId="0" applyFont="1" applyFill="1" applyBorder="1" applyAlignment="1">
      <alignment horizontal="center"/>
    </xf>
    <xf numFmtId="0" fontId="10" fillId="9" borderId="13" xfId="0" applyFont="1" applyFill="1" applyBorder="1" applyAlignment="1">
      <alignment horizontal="center"/>
    </xf>
    <xf numFmtId="49" fontId="10" fillId="6" borderId="16" xfId="0" applyNumberFormat="1" applyFont="1" applyFill="1" applyBorder="1" applyAlignment="1" applyProtection="1">
      <alignment horizontal="center"/>
      <protection locked="0"/>
    </xf>
    <xf numFmtId="49" fontId="10" fillId="6" borderId="17" xfId="0" applyNumberFormat="1" applyFont="1" applyFill="1" applyBorder="1" applyAlignment="1" applyProtection="1">
      <alignment horizontal="center"/>
      <protection locked="0"/>
    </xf>
    <xf numFmtId="49" fontId="10" fillId="6" borderId="15" xfId="0" applyNumberFormat="1" applyFont="1" applyFill="1" applyBorder="1" applyAlignment="1" applyProtection="1">
      <alignment horizontal="center"/>
      <protection locked="0"/>
    </xf>
    <xf numFmtId="3" fontId="10" fillId="10" borderId="14" xfId="0" applyNumberFormat="1" applyFont="1" applyFill="1" applyBorder="1" applyAlignment="1" applyProtection="1">
      <alignment horizontal="center"/>
      <protection locked="0"/>
    </xf>
    <xf numFmtId="3" fontId="10" fillId="10" borderId="13" xfId="0" applyNumberFormat="1" applyFont="1" applyFill="1" applyBorder="1" applyAlignment="1" applyProtection="1">
      <alignment horizontal="center"/>
      <protection locked="0"/>
    </xf>
    <xf numFmtId="3" fontId="10" fillId="6" borderId="18" xfId="0" applyNumberFormat="1" applyFont="1" applyFill="1" applyBorder="1" applyAlignment="1">
      <alignment horizontal="center"/>
    </xf>
    <xf numFmtId="3" fontId="10" fillId="6" borderId="13" xfId="0" applyNumberFormat="1" applyFont="1" applyFill="1" applyBorder="1" applyAlignment="1">
      <alignment horizontal="center"/>
    </xf>
    <xf numFmtId="3" fontId="10" fillId="6" borderId="16" xfId="0" applyNumberFormat="1" applyFont="1" applyFill="1" applyBorder="1" applyAlignment="1">
      <alignment horizontal="center"/>
    </xf>
    <xf numFmtId="3" fontId="10" fillId="6" borderId="15" xfId="0" applyNumberFormat="1" applyFont="1" applyFill="1" applyBorder="1" applyAlignment="1">
      <alignment horizontal="center"/>
    </xf>
    <xf numFmtId="3" fontId="10" fillId="10" borderId="17" xfId="0" applyNumberFormat="1" applyFont="1" applyFill="1" applyBorder="1" applyAlignment="1">
      <alignment horizontal="center"/>
    </xf>
    <xf numFmtId="49" fontId="10" fillId="9" borderId="16" xfId="0" applyNumberFormat="1" applyFont="1" applyFill="1" applyBorder="1" applyAlignment="1" applyProtection="1">
      <alignment horizontal="center"/>
      <protection locked="0"/>
    </xf>
    <xf numFmtId="49" fontId="10" fillId="9" borderId="17" xfId="0" applyNumberFormat="1" applyFont="1" applyFill="1" applyBorder="1" applyAlignment="1" applyProtection="1">
      <alignment horizontal="center"/>
      <protection locked="0"/>
    </xf>
    <xf numFmtId="49" fontId="10" fillId="9" borderId="15" xfId="0" applyNumberFormat="1" applyFont="1" applyFill="1" applyBorder="1" applyAlignment="1" applyProtection="1">
      <alignment horizontal="center"/>
      <protection locked="0"/>
    </xf>
  </cellXfs>
  <cellStyles count="14">
    <cellStyle name="Datum" xfId="4" xr:uid="{00000000-0005-0000-0000-000000000000}"/>
    <cellStyle name="Hyperlink" xfId="12" builtinId="8"/>
    <cellStyle name="Hyperlink 2" xfId="3" xr:uid="{00000000-0005-0000-0000-000002000000}"/>
    <cellStyle name="Hyperlink 3" xfId="13" xr:uid="{00000000-0005-0000-0000-000003000000}"/>
    <cellStyle name="Komma0" xfId="5" xr:uid="{00000000-0005-0000-0000-000004000000}"/>
    <cellStyle name="Koptekst 1" xfId="6" xr:uid="{00000000-0005-0000-0000-000005000000}"/>
    <cellStyle name="Koptekst 2" xfId="7" xr:uid="{00000000-0005-0000-0000-000006000000}"/>
    <cellStyle name="Procent" xfId="11" builtinId="5"/>
    <cellStyle name="Standaard" xfId="0" builtinId="0"/>
    <cellStyle name="Standaard 2" xfId="8" xr:uid="{00000000-0005-0000-0000-000009000000}"/>
    <cellStyle name="Standaard_#Auteursrecht" xfId="1" xr:uid="{00000000-0005-0000-0000-00000A000000}"/>
    <cellStyle name="Standaard_Auteursrecht" xfId="2" xr:uid="{00000000-0005-0000-0000-00000B000000}"/>
    <cellStyle name="Valuta0" xfId="9" xr:uid="{00000000-0005-0000-0000-00000C000000}"/>
    <cellStyle name="Vast" xfId="10" xr:uid="{00000000-0005-0000-0000-00000D000000}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FF"/>
      <color rgb="FF66FFFF"/>
      <color rgb="FFCCFFCC"/>
      <color rgb="FF99FF99"/>
      <color rgb="FF99FFCC"/>
      <color rgb="FF66FF66"/>
      <color rgb="FF33CC33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week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Jaar1!$O$3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Jaar1!$A$5:$A$56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Jaar1!$O$5:$O$56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4-4560-A874-A555EC083A48}"/>
            </c:ext>
          </c:extLst>
        </c:ser>
        <c:ser>
          <c:idx val="2"/>
          <c:order val="1"/>
          <c:tx>
            <c:strRef>
              <c:f>Jaar1!$F$1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Jaar1!$A$5:$A$56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Jaar1!$N$5:$N$56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4-4560-A874-A555EC083A48}"/>
            </c:ext>
          </c:extLst>
        </c:ser>
        <c:ser>
          <c:idx val="1"/>
          <c:order val="2"/>
          <c:tx>
            <c:strRef>
              <c:f>Jaar1!$C$1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Jaar1!$A$5:$A$56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Jaar1!$M$5:$M$56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4-4560-A874-A555EC083A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811840"/>
        <c:axId val="176896256"/>
      </c:barChart>
      <c:catAx>
        <c:axId val="1618118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76896256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76896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6181184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week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Jaar4!$O$3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Jaar4!$A$5:$A$56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Jaar4!$O$5:$O$56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CB-4AEE-A2B4-F283CA385E84}"/>
            </c:ext>
          </c:extLst>
        </c:ser>
        <c:ser>
          <c:idx val="2"/>
          <c:order val="1"/>
          <c:tx>
            <c:strRef>
              <c:f>Jaar4!$F$1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Jaar4!$A$5:$A$56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Jaar4!$N$5:$N$56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CB-4AEE-A2B4-F283CA385E84}"/>
            </c:ext>
          </c:extLst>
        </c:ser>
        <c:ser>
          <c:idx val="1"/>
          <c:order val="2"/>
          <c:tx>
            <c:strRef>
              <c:f>Jaar4!$C$1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Jaar4!$A$5:$A$56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Jaar4!$M$5:$M$56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CB-4AEE-A2B4-F283CA385E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184128"/>
        <c:axId val="153185664"/>
      </c:barChart>
      <c:catAx>
        <c:axId val="153184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185664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3185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1841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44" r="0.75000000000000244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127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Jaar4!$U$3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5-4C3B-B805-14FCD3C55B4A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3875-4C3B-B805-14FCD3C55B4A}"/>
              </c:ext>
            </c:extLst>
          </c:dPt>
          <c:val>
            <c:numRef>
              <c:f>Jaar4!$X$3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75-4C3B-B805-14FCD3C55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297664"/>
        <c:axId val="153299200"/>
      </c:barChart>
      <c:catAx>
        <c:axId val="153297664"/>
        <c:scaling>
          <c:orientation val="minMax"/>
        </c:scaling>
        <c:delete val="1"/>
        <c:axPos val="l"/>
        <c:majorTickMark val="out"/>
        <c:minorTickMark val="none"/>
        <c:tickLblPos val="none"/>
        <c:crossAx val="153299200"/>
        <c:crosses val="autoZero"/>
        <c:auto val="1"/>
        <c:lblAlgn val="ctr"/>
        <c:lblOffset val="100"/>
        <c:noMultiLvlLbl val="0"/>
      </c:catAx>
      <c:valAx>
        <c:axId val="1532992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29766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90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62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Jaar4!$S$3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Jaar4!$A$5:$A$56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Jaar4!$S$5:$S$56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2C-4B21-9A1E-368A13EE3DDA}"/>
            </c:ext>
          </c:extLst>
        </c:ser>
        <c:ser>
          <c:idx val="2"/>
          <c:order val="1"/>
          <c:tx>
            <c:strRef>
              <c:f>Jaar4!$F$1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Jaar4!$A$5:$A$56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Jaar4!$R$5:$R$56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2C-4B21-9A1E-368A13EE3DDA}"/>
            </c:ext>
          </c:extLst>
        </c:ser>
        <c:ser>
          <c:idx val="1"/>
          <c:order val="2"/>
          <c:tx>
            <c:strRef>
              <c:f>Jaar4!$C$1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Jaar4!$A$5:$A$56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Jaar4!$Q$5:$Q$56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2C-4B21-9A1E-368A13EE3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332736"/>
        <c:axId val="153338624"/>
      </c:barChart>
      <c:catAx>
        <c:axId val="15333273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338624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33386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33273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4E-2"/>
          <c:w val="1"/>
          <c:h val="3.351758530183720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week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Jaar5!$O$3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Jaar5!$A$5:$A$56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Jaar5!$O$5:$O$56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E1-4E2B-BCCE-5B0E9EB39AE1}"/>
            </c:ext>
          </c:extLst>
        </c:ser>
        <c:ser>
          <c:idx val="2"/>
          <c:order val="1"/>
          <c:tx>
            <c:strRef>
              <c:f>Jaar5!$F$1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Jaar5!$A$5:$A$56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Jaar5!$N$5:$N$56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E1-4E2B-BCCE-5B0E9EB39AE1}"/>
            </c:ext>
          </c:extLst>
        </c:ser>
        <c:ser>
          <c:idx val="1"/>
          <c:order val="2"/>
          <c:tx>
            <c:strRef>
              <c:f>Jaar5!$C$1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Jaar5!$A$5:$A$56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Jaar5!$M$5:$M$56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E1-4E2B-BCCE-5B0E9EB39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391104"/>
        <c:axId val="153392640"/>
      </c:barChart>
      <c:catAx>
        <c:axId val="1533911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392640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339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3911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1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Jaar5!$U$3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A-45F1-A9F8-8567481932DE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95BA-45F1-A9F8-8567481932DE}"/>
              </c:ext>
            </c:extLst>
          </c:dPt>
          <c:val>
            <c:numRef>
              <c:f>Jaar5!$X$3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BA-45F1-A9F8-856748193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565824"/>
        <c:axId val="153571712"/>
      </c:barChart>
      <c:catAx>
        <c:axId val="153565824"/>
        <c:scaling>
          <c:orientation val="minMax"/>
        </c:scaling>
        <c:delete val="1"/>
        <c:axPos val="l"/>
        <c:majorTickMark val="out"/>
        <c:minorTickMark val="none"/>
        <c:tickLblPos val="none"/>
        <c:crossAx val="153571712"/>
        <c:crosses val="autoZero"/>
        <c:auto val="1"/>
        <c:lblAlgn val="ctr"/>
        <c:lblOffset val="100"/>
        <c:noMultiLvlLbl val="0"/>
      </c:catAx>
      <c:valAx>
        <c:axId val="1535717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56582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Jaar5!$S$3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Jaar5!$A$5:$A$56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Jaar5!$S$5:$S$56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39-41D0-AF56-0F9C330E702A}"/>
            </c:ext>
          </c:extLst>
        </c:ser>
        <c:ser>
          <c:idx val="2"/>
          <c:order val="1"/>
          <c:tx>
            <c:strRef>
              <c:f>Jaar5!$F$1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Jaar5!$A$5:$A$56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Jaar5!$R$5:$R$56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9-41D0-AF56-0F9C330E702A}"/>
            </c:ext>
          </c:extLst>
        </c:ser>
        <c:ser>
          <c:idx val="1"/>
          <c:order val="2"/>
          <c:tx>
            <c:strRef>
              <c:f>Jaar5!$C$1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Jaar5!$A$5:$A$56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Jaar5!$Q$5:$Q$56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39-41D0-AF56-0F9C330E7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4145920"/>
        <c:axId val="154147456"/>
      </c:barChart>
      <c:catAx>
        <c:axId val="1541459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4147456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414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414592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421E-2"/>
          <c:w val="1"/>
          <c:h val="3.35175853018371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week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'Jaar5 (2)'!$O$3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'Jaar5 (2)'!$A$5:$A$56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'Jaar5 (2)'!$O$5:$O$56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DB-470C-BC01-77223960085D}"/>
            </c:ext>
          </c:extLst>
        </c:ser>
        <c:ser>
          <c:idx val="2"/>
          <c:order val="1"/>
          <c:tx>
            <c:strRef>
              <c:f>'Jaar5 (2)'!$F$1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'Jaar5 (2)'!$A$5:$A$56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'Jaar5 (2)'!$N$5:$N$56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DB-470C-BC01-77223960085D}"/>
            </c:ext>
          </c:extLst>
        </c:ser>
        <c:ser>
          <c:idx val="1"/>
          <c:order val="2"/>
          <c:tx>
            <c:strRef>
              <c:f>'Jaar5 (2)'!$C$1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'Jaar5 (2)'!$A$5:$A$56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'Jaar5 (2)'!$M$5:$M$56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DB-470C-BC01-772239600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391104"/>
        <c:axId val="153392640"/>
      </c:barChart>
      <c:catAx>
        <c:axId val="15339110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392640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3392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391104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66" r="0.75000000000000266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1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'Jaar5 (2)'!$U$3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7E-451F-8515-416002144CE8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97E-451F-8515-416002144CE8}"/>
              </c:ext>
            </c:extLst>
          </c:dPt>
          <c:val>
            <c:numRef>
              <c:f>'Jaar5 (2)'!$X$3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7E-451F-8515-416002144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3565824"/>
        <c:axId val="153571712"/>
      </c:barChart>
      <c:catAx>
        <c:axId val="153565824"/>
        <c:scaling>
          <c:orientation val="minMax"/>
        </c:scaling>
        <c:delete val="1"/>
        <c:axPos val="l"/>
        <c:majorTickMark val="out"/>
        <c:minorTickMark val="none"/>
        <c:tickLblPos val="none"/>
        <c:crossAx val="153571712"/>
        <c:crosses val="autoZero"/>
        <c:auto val="1"/>
        <c:lblAlgn val="ctr"/>
        <c:lblOffset val="100"/>
        <c:noMultiLvlLbl val="0"/>
      </c:catAx>
      <c:valAx>
        <c:axId val="153571712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3565824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'Jaar5 (2)'!$S$3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'Jaar5 (2)'!$A$5:$A$56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'Jaar5 (2)'!$S$5:$S$56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4-469C-B0B0-05910036543A}"/>
            </c:ext>
          </c:extLst>
        </c:ser>
        <c:ser>
          <c:idx val="2"/>
          <c:order val="1"/>
          <c:tx>
            <c:strRef>
              <c:f>'Jaar5 (2)'!$F$1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'Jaar5 (2)'!$A$5:$A$56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'Jaar5 (2)'!$R$5:$R$56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4-469C-B0B0-05910036543A}"/>
            </c:ext>
          </c:extLst>
        </c:ser>
        <c:ser>
          <c:idx val="1"/>
          <c:order val="2"/>
          <c:tx>
            <c:strRef>
              <c:f>'Jaar5 (2)'!$C$1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'Jaar5 (2)'!$A$5:$A$56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'Jaar5 (2)'!$Q$5:$Q$56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4-469C-B0B0-059100365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4145920"/>
        <c:axId val="154147456"/>
      </c:barChart>
      <c:catAx>
        <c:axId val="15414592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4147456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41474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414592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421E-2"/>
          <c:w val="1"/>
          <c:h val="3.35175853018371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89" r="0.75000000000000289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1995"/>
          <c:w val="0.91064848015279565"/>
          <c:h val="0.41748860339826027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Jaar1!$U$3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6-4797-A514-1A1649C837F4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736-4797-A514-1A1649C837F4}"/>
              </c:ext>
            </c:extLst>
          </c:dPt>
          <c:val>
            <c:numRef>
              <c:f>Jaar1!$X$3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36-4797-A514-1A1649C83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46897792"/>
        <c:axId val="347010176"/>
      </c:barChart>
      <c:catAx>
        <c:axId val="346897792"/>
        <c:scaling>
          <c:orientation val="minMax"/>
        </c:scaling>
        <c:delete val="1"/>
        <c:axPos val="l"/>
        <c:majorTickMark val="out"/>
        <c:minorTickMark val="none"/>
        <c:tickLblPos val="none"/>
        <c:crossAx val="347010176"/>
        <c:crosses val="autoZero"/>
        <c:auto val="1"/>
        <c:lblAlgn val="ctr"/>
        <c:lblOffset val="100"/>
        <c:noMultiLvlLbl val="0"/>
      </c:catAx>
      <c:valAx>
        <c:axId val="34701017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3468977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7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Jaar1!$S$3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Jaar1!$A$5:$A$56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Jaar1!$S$5:$S$56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7-4A60-8945-2C7D7DA76A22}"/>
            </c:ext>
          </c:extLst>
        </c:ser>
        <c:ser>
          <c:idx val="2"/>
          <c:order val="1"/>
          <c:tx>
            <c:strRef>
              <c:f>Jaar1!$F$1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Jaar1!$A$5:$A$56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Jaar1!$R$5:$R$56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7-4A60-8945-2C7D7DA76A22}"/>
            </c:ext>
          </c:extLst>
        </c:ser>
        <c:ser>
          <c:idx val="1"/>
          <c:order val="2"/>
          <c:tx>
            <c:strRef>
              <c:f>Jaar1!$C$1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Jaar1!$A$5:$A$56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Jaar1!$Q$5:$Q$56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7-4A60-8945-2C7D7DA76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557696"/>
        <c:axId val="138563584"/>
      </c:barChart>
      <c:catAx>
        <c:axId val="1385576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63584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3856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385576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24E-2"/>
          <c:w val="1"/>
          <c:h val="3.351758530183724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week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Jaar2!$O$3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Jaar2!$A$5:$A$56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Jaar2!$O$5:$O$56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AD-433C-A665-D2539EA25C74}"/>
            </c:ext>
          </c:extLst>
        </c:ser>
        <c:ser>
          <c:idx val="2"/>
          <c:order val="1"/>
          <c:tx>
            <c:strRef>
              <c:f>Jaar2!$F$1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Jaar2!$A$5:$A$56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Jaar2!$N$5:$N$56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AD-433C-A665-D2539EA25C74}"/>
            </c:ext>
          </c:extLst>
        </c:ser>
        <c:ser>
          <c:idx val="1"/>
          <c:order val="2"/>
          <c:tx>
            <c:strRef>
              <c:f>Jaar2!$C$1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Jaar2!$A$5:$A$56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Jaar2!$M$5:$M$56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AD-433C-A665-D2539EA2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3116928"/>
        <c:axId val="143131008"/>
      </c:barChart>
      <c:catAx>
        <c:axId val="1431169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43131008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43131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4311692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06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Jaar2!$U$3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4F-44F0-A686-56EBE1D526F1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C4F-44F0-A686-56EBE1D526F1}"/>
              </c:ext>
            </c:extLst>
          </c:dPt>
          <c:val>
            <c:numRef>
              <c:f>Jaar2!$X$3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4F-44F0-A686-56EBE1D52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3201792"/>
        <c:axId val="143203328"/>
      </c:barChart>
      <c:catAx>
        <c:axId val="143201792"/>
        <c:scaling>
          <c:orientation val="minMax"/>
        </c:scaling>
        <c:delete val="1"/>
        <c:axPos val="l"/>
        <c:majorTickMark val="out"/>
        <c:minorTickMark val="none"/>
        <c:tickLblPos val="none"/>
        <c:crossAx val="143203328"/>
        <c:crosses val="autoZero"/>
        <c:auto val="1"/>
        <c:lblAlgn val="ctr"/>
        <c:lblOffset val="100"/>
        <c:noMultiLvlLbl val="0"/>
      </c:catAx>
      <c:valAx>
        <c:axId val="14320332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43201792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8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Jaar2!$S$3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Jaar2!$A$5:$A$56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Jaar2!$S$5:$S$56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AC-424A-9616-1F83AA27EDD6}"/>
            </c:ext>
          </c:extLst>
        </c:ser>
        <c:ser>
          <c:idx val="2"/>
          <c:order val="1"/>
          <c:tx>
            <c:strRef>
              <c:f>Jaar2!$F$1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Jaar2!$A$5:$A$56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Jaar2!$R$5:$R$56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AC-424A-9616-1F83AA27EDD6}"/>
            </c:ext>
          </c:extLst>
        </c:ser>
        <c:ser>
          <c:idx val="1"/>
          <c:order val="2"/>
          <c:tx>
            <c:strRef>
              <c:f>Jaar2!$C$1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Jaar2!$A$5:$A$56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Jaar2!$Q$5:$Q$56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AC-424A-9616-1F83AA27E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1314816"/>
        <c:axId val="151316352"/>
      </c:barChart>
      <c:catAx>
        <c:axId val="1513148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1316352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131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131481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38E-2"/>
          <c:w val="1"/>
          <c:h val="3.351758530183723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b="1"/>
              <a:t>Per week</a:t>
            </a:r>
          </a:p>
        </c:rich>
      </c:tx>
      <c:layout>
        <c:manualLayout>
          <c:xMode val="edge"/>
          <c:yMode val="edge"/>
          <c:x val="0.4000982316888673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8.4186001749781234E-2"/>
          <c:w val="0.8385437991938256"/>
          <c:h val="0.8712547681539807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Jaar3!$O$3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Jaar3!$A$5:$A$56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Jaar3!$O$5:$O$56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08-4697-B82B-DE4F4D35BFBE}"/>
            </c:ext>
          </c:extLst>
        </c:ser>
        <c:ser>
          <c:idx val="2"/>
          <c:order val="1"/>
          <c:tx>
            <c:strRef>
              <c:f>Jaar3!$F$1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Jaar3!$A$5:$A$56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Jaar3!$N$5:$N$56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08-4697-B82B-DE4F4D35BFBE}"/>
            </c:ext>
          </c:extLst>
        </c:ser>
        <c:ser>
          <c:idx val="1"/>
          <c:order val="2"/>
          <c:tx>
            <c:strRef>
              <c:f>Jaar3!$C$1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Jaar3!$A$5:$A$56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Jaar3!$M$5:$M$56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08-4697-B82B-DE4F4D35B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2851200"/>
        <c:axId val="152852736"/>
      </c:barChart>
      <c:catAx>
        <c:axId val="1528512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2852736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285273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28512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3.42482939632546E-2"/>
          <c:w val="1"/>
          <c:h val="4.0184251968503927E-2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22" r="0.75000000000000222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941206147858542E-2"/>
          <c:y val="0.11346686927292"/>
          <c:w val="0.91064848015279565"/>
          <c:h val="0.41748860339826094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FFFF99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Jaar3!$U$3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CB-4BB9-9B38-F26E0A453CA3}"/>
            </c:ext>
          </c:extLst>
        </c:ser>
        <c:ser>
          <c:idx val="1"/>
          <c:order val="1"/>
          <c:spPr>
            <a:solidFill>
              <a:srgbClr val="CCFFFF"/>
            </a:solidFill>
            <a:ln>
              <a:solidFill>
                <a:sysClr val="windowText" lastClr="000000"/>
              </a:solidFill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66FFFF"/>
              </a:solidFill>
              <a:ln>
                <a:solidFill>
                  <a:sysClr val="windowText" lastClr="000000"/>
                </a:solidFill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57CB-4BB9-9B38-F26E0A453CA3}"/>
              </c:ext>
            </c:extLst>
          </c:dPt>
          <c:val>
            <c:numRef>
              <c:f>Jaar3!$X$3</c:f>
              <c:numCache>
                <c:formatCode>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CB-4BB9-9B38-F26E0A453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52874368"/>
        <c:axId val="152892544"/>
      </c:barChart>
      <c:catAx>
        <c:axId val="152874368"/>
        <c:scaling>
          <c:orientation val="minMax"/>
        </c:scaling>
        <c:delete val="1"/>
        <c:axPos val="l"/>
        <c:majorTickMark val="out"/>
        <c:minorTickMark val="none"/>
        <c:tickLblPos val="none"/>
        <c:crossAx val="152892544"/>
        <c:crosses val="autoZero"/>
        <c:auto val="1"/>
        <c:lblAlgn val="ctr"/>
        <c:lblOffset val="100"/>
        <c:noMultiLvlLbl val="0"/>
      </c:catAx>
      <c:valAx>
        <c:axId val="1528925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52874368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NL" b="1"/>
              <a:t>Cumulatief</a:t>
            </a:r>
          </a:p>
        </c:rich>
      </c:tx>
      <c:layout>
        <c:manualLayout>
          <c:xMode val="edge"/>
          <c:yMode val="edge"/>
          <c:x val="0.391688867309818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6354411708607257E-2"/>
          <c:y val="7.9687489063867023E-2"/>
          <c:w val="0.8385437991938256"/>
          <c:h val="0.8757532808398960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Jaar3!$S$3</c:f>
              <c:strCache>
                <c:ptCount val="1"/>
                <c:pt idx="0">
                  <c:v>teruggeleverd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Jaar3!$A$5:$A$56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Jaar3!$S$5:$S$56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CB-4619-BD09-57FE7E3563B5}"/>
            </c:ext>
          </c:extLst>
        </c:ser>
        <c:ser>
          <c:idx val="2"/>
          <c:order val="1"/>
          <c:tx>
            <c:strRef>
              <c:f>Jaar3!$F$1</c:f>
              <c:strCache>
                <c:ptCount val="1"/>
                <c:pt idx="0">
                  <c:v>Zonnepanelen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chemeClr val="tx1"/>
              </a:solidFill>
            </a:ln>
          </c:spPr>
          <c:invertIfNegative val="0"/>
          <c:cat>
            <c:numRef>
              <c:f>Jaar3!$A$5:$A$56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Jaar3!$R$5:$R$56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CB-4619-BD09-57FE7E3563B5}"/>
            </c:ext>
          </c:extLst>
        </c:ser>
        <c:ser>
          <c:idx val="1"/>
          <c:order val="2"/>
          <c:tx>
            <c:strRef>
              <c:f>Jaar3!$C$1</c:f>
              <c:strCache>
                <c:ptCount val="1"/>
                <c:pt idx="0">
                  <c:v>Netstroom</c:v>
                </c:pt>
              </c:strCache>
            </c:strRef>
          </c:tx>
          <c:spPr>
            <a:solidFill>
              <a:srgbClr val="66FFFF"/>
            </a:solidFill>
            <a:ln w="3175">
              <a:solidFill>
                <a:sysClr val="windowText" lastClr="000000"/>
              </a:solidFill>
            </a:ln>
          </c:spPr>
          <c:invertIfNegative val="0"/>
          <c:cat>
            <c:numRef>
              <c:f>Jaar3!$A$5:$A$56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Jaar3!$Q$5:$Q$56</c:f>
              <c:numCache>
                <c:formatCode>#,##0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CB-4619-BD09-57FE7E356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3048576"/>
        <c:axId val="153050112"/>
      </c:barChart>
      <c:catAx>
        <c:axId val="1530485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050112"/>
        <c:crossesAt val="-10000"/>
        <c:auto val="1"/>
        <c:lblAlgn val="ctr"/>
        <c:lblOffset val="100"/>
        <c:tickLblSkip val="5"/>
        <c:tickMarkSkip val="1"/>
        <c:noMultiLvlLbl val="0"/>
      </c:catAx>
      <c:valAx>
        <c:axId val="1530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;0;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15304857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"/>
          <c:y val="4.0914960629921365E-2"/>
          <c:w val="1"/>
          <c:h val="3.351758530183721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000000000000244" r="0.750000000000002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exceltekstenuitleg.nl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23</xdr:row>
      <xdr:rowOff>0</xdr:rowOff>
    </xdr:from>
    <xdr:to>
      <xdr:col>12</xdr:col>
      <xdr:colOff>0</xdr:colOff>
      <xdr:row>33</xdr:row>
      <xdr:rowOff>40305</xdr:rowOff>
    </xdr:to>
    <xdr:pic>
      <xdr:nvPicPr>
        <xdr:cNvPr id="4" name="Afbeelding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F6AB7C-2419-0446-4B0E-4E2718817B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34125" y="4248150"/>
          <a:ext cx="2952750" cy="1954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7218" name="Grafiek 5">
          <a:extLst>
            <a:ext uri="{FF2B5EF4-FFF2-40B4-BE49-F238E27FC236}">
              <a16:creationId xmlns:a16="http://schemas.microsoft.com/office/drawing/2014/main" id="{00000000-0008-0000-0100-000032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5" name="Grafiek 5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7</xdr:row>
      <xdr:rowOff>0</xdr:rowOff>
    </xdr:from>
    <xdr:to>
      <xdr:col>25</xdr:col>
      <xdr:colOff>0</xdr:colOff>
      <xdr:row>37</xdr:row>
      <xdr:rowOff>0</xdr:rowOff>
    </xdr:to>
    <xdr:graphicFrame macro="">
      <xdr:nvGraphicFramePr>
        <xdr:cNvPr id="2" name="Grafiek 5">
          <a:extLst>
            <a:ext uri="{FF2B5EF4-FFF2-40B4-BE49-F238E27FC236}">
              <a16:creationId xmlns:a16="http://schemas.microsoft.com/office/drawing/2014/main" id="{6894045D-2CDF-462A-9C7F-33AF5AA32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3</xdr:row>
      <xdr:rowOff>0</xdr:rowOff>
    </xdr:from>
    <xdr:to>
      <xdr:col>25</xdr:col>
      <xdr:colOff>0</xdr:colOff>
      <xdr:row>6</xdr:row>
      <xdr:rowOff>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92F06490-3109-490D-B18A-423DAA4CF4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0</xdr:colOff>
      <xdr:row>38</xdr:row>
      <xdr:rowOff>0</xdr:rowOff>
    </xdr:from>
    <xdr:to>
      <xdr:col>25</xdr:col>
      <xdr:colOff>0</xdr:colOff>
      <xdr:row>68</xdr:row>
      <xdr:rowOff>0</xdr:rowOff>
    </xdr:to>
    <xdr:graphicFrame macro="">
      <xdr:nvGraphicFramePr>
        <xdr:cNvPr id="4" name="Grafiek 5">
          <a:extLst>
            <a:ext uri="{FF2B5EF4-FFF2-40B4-BE49-F238E27FC236}">
              <a16:creationId xmlns:a16="http://schemas.microsoft.com/office/drawing/2014/main" id="{D15FAC53-42E9-4850-8303-8FDC2DF92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tekstenuitleg.nl/cursus-excel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exceltekstenuitleg.nl/" TargetMode="External"/><Relationship Id="rId1" Type="http://schemas.openxmlformats.org/officeDocument/2006/relationships/hyperlink" Target="http://www.exceltekstenuitleg.nl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exceltekstenuitleg.nl/" TargetMode="External"/><Relationship Id="rId4" Type="http://schemas.openxmlformats.org/officeDocument/2006/relationships/hyperlink" Target="mailto:info@exceltekstenuitleg.n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9"/>
  <sheetViews>
    <sheetView tabSelected="1" workbookViewId="0">
      <selection activeCell="D4" sqref="D4"/>
    </sheetView>
  </sheetViews>
  <sheetFormatPr defaultRowHeight="15" x14ac:dyDescent="0.25"/>
  <cols>
    <col min="1" max="1" width="9.140625" style="1"/>
    <col min="2" max="2" width="0.85546875" style="1" customWidth="1"/>
    <col min="3" max="3" width="3.7109375" style="1" customWidth="1"/>
    <col min="4" max="4" width="67.5703125" style="1" bestFit="1" customWidth="1"/>
    <col min="5" max="5" width="3.7109375" style="1" customWidth="1"/>
    <col min="6" max="6" width="0.85546875" style="1" customWidth="1"/>
    <col min="7" max="7" width="9.140625" style="1"/>
    <col min="8" max="12" width="8.85546875" style="1" customWidth="1"/>
    <col min="13" max="257" width="9.140625" style="1"/>
    <col min="258" max="258" width="0.85546875" style="1" customWidth="1"/>
    <col min="259" max="259" width="3.7109375" style="1" customWidth="1"/>
    <col min="260" max="260" width="67.5703125" style="1" bestFit="1" customWidth="1"/>
    <col min="261" max="261" width="3.7109375" style="1" customWidth="1"/>
    <col min="262" max="262" width="0.85546875" style="1" customWidth="1"/>
    <col min="263" max="513" width="9.140625" style="1"/>
    <col min="514" max="514" width="0.85546875" style="1" customWidth="1"/>
    <col min="515" max="515" width="3.7109375" style="1" customWidth="1"/>
    <col min="516" max="516" width="67.5703125" style="1" bestFit="1" customWidth="1"/>
    <col min="517" max="517" width="3.7109375" style="1" customWidth="1"/>
    <col min="518" max="518" width="0.85546875" style="1" customWidth="1"/>
    <col min="519" max="769" width="9.140625" style="1"/>
    <col min="770" max="770" width="0.85546875" style="1" customWidth="1"/>
    <col min="771" max="771" width="3.7109375" style="1" customWidth="1"/>
    <col min="772" max="772" width="67.5703125" style="1" bestFit="1" customWidth="1"/>
    <col min="773" max="773" width="3.7109375" style="1" customWidth="1"/>
    <col min="774" max="774" width="0.85546875" style="1" customWidth="1"/>
    <col min="775" max="1025" width="9.140625" style="1"/>
    <col min="1026" max="1026" width="0.85546875" style="1" customWidth="1"/>
    <col min="1027" max="1027" width="3.7109375" style="1" customWidth="1"/>
    <col min="1028" max="1028" width="67.5703125" style="1" bestFit="1" customWidth="1"/>
    <col min="1029" max="1029" width="3.7109375" style="1" customWidth="1"/>
    <col min="1030" max="1030" width="0.85546875" style="1" customWidth="1"/>
    <col min="1031" max="1281" width="9.140625" style="1"/>
    <col min="1282" max="1282" width="0.85546875" style="1" customWidth="1"/>
    <col min="1283" max="1283" width="3.7109375" style="1" customWidth="1"/>
    <col min="1284" max="1284" width="67.5703125" style="1" bestFit="1" customWidth="1"/>
    <col min="1285" max="1285" width="3.7109375" style="1" customWidth="1"/>
    <col min="1286" max="1286" width="0.85546875" style="1" customWidth="1"/>
    <col min="1287" max="1537" width="9.140625" style="1"/>
    <col min="1538" max="1538" width="0.85546875" style="1" customWidth="1"/>
    <col min="1539" max="1539" width="3.7109375" style="1" customWidth="1"/>
    <col min="1540" max="1540" width="67.5703125" style="1" bestFit="1" customWidth="1"/>
    <col min="1541" max="1541" width="3.7109375" style="1" customWidth="1"/>
    <col min="1542" max="1542" width="0.85546875" style="1" customWidth="1"/>
    <col min="1543" max="1793" width="9.140625" style="1"/>
    <col min="1794" max="1794" width="0.85546875" style="1" customWidth="1"/>
    <col min="1795" max="1795" width="3.7109375" style="1" customWidth="1"/>
    <col min="1796" max="1796" width="67.5703125" style="1" bestFit="1" customWidth="1"/>
    <col min="1797" max="1797" width="3.7109375" style="1" customWidth="1"/>
    <col min="1798" max="1798" width="0.85546875" style="1" customWidth="1"/>
    <col min="1799" max="2049" width="9.140625" style="1"/>
    <col min="2050" max="2050" width="0.85546875" style="1" customWidth="1"/>
    <col min="2051" max="2051" width="3.7109375" style="1" customWidth="1"/>
    <col min="2052" max="2052" width="67.5703125" style="1" bestFit="1" customWidth="1"/>
    <col min="2053" max="2053" width="3.7109375" style="1" customWidth="1"/>
    <col min="2054" max="2054" width="0.85546875" style="1" customWidth="1"/>
    <col min="2055" max="2305" width="9.140625" style="1"/>
    <col min="2306" max="2306" width="0.85546875" style="1" customWidth="1"/>
    <col min="2307" max="2307" width="3.7109375" style="1" customWidth="1"/>
    <col min="2308" max="2308" width="67.5703125" style="1" bestFit="1" customWidth="1"/>
    <col min="2309" max="2309" width="3.7109375" style="1" customWidth="1"/>
    <col min="2310" max="2310" width="0.85546875" style="1" customWidth="1"/>
    <col min="2311" max="2561" width="9.140625" style="1"/>
    <col min="2562" max="2562" width="0.85546875" style="1" customWidth="1"/>
    <col min="2563" max="2563" width="3.7109375" style="1" customWidth="1"/>
    <col min="2564" max="2564" width="67.5703125" style="1" bestFit="1" customWidth="1"/>
    <col min="2565" max="2565" width="3.7109375" style="1" customWidth="1"/>
    <col min="2566" max="2566" width="0.85546875" style="1" customWidth="1"/>
    <col min="2567" max="2817" width="9.140625" style="1"/>
    <col min="2818" max="2818" width="0.85546875" style="1" customWidth="1"/>
    <col min="2819" max="2819" width="3.7109375" style="1" customWidth="1"/>
    <col min="2820" max="2820" width="67.5703125" style="1" bestFit="1" customWidth="1"/>
    <col min="2821" max="2821" width="3.7109375" style="1" customWidth="1"/>
    <col min="2822" max="2822" width="0.85546875" style="1" customWidth="1"/>
    <col min="2823" max="3073" width="9.140625" style="1"/>
    <col min="3074" max="3074" width="0.85546875" style="1" customWidth="1"/>
    <col min="3075" max="3075" width="3.7109375" style="1" customWidth="1"/>
    <col min="3076" max="3076" width="67.5703125" style="1" bestFit="1" customWidth="1"/>
    <col min="3077" max="3077" width="3.7109375" style="1" customWidth="1"/>
    <col min="3078" max="3078" width="0.85546875" style="1" customWidth="1"/>
    <col min="3079" max="3329" width="9.140625" style="1"/>
    <col min="3330" max="3330" width="0.85546875" style="1" customWidth="1"/>
    <col min="3331" max="3331" width="3.7109375" style="1" customWidth="1"/>
    <col min="3332" max="3332" width="67.5703125" style="1" bestFit="1" customWidth="1"/>
    <col min="3333" max="3333" width="3.7109375" style="1" customWidth="1"/>
    <col min="3334" max="3334" width="0.85546875" style="1" customWidth="1"/>
    <col min="3335" max="3585" width="9.140625" style="1"/>
    <col min="3586" max="3586" width="0.85546875" style="1" customWidth="1"/>
    <col min="3587" max="3587" width="3.7109375" style="1" customWidth="1"/>
    <col min="3588" max="3588" width="67.5703125" style="1" bestFit="1" customWidth="1"/>
    <col min="3589" max="3589" width="3.7109375" style="1" customWidth="1"/>
    <col min="3590" max="3590" width="0.85546875" style="1" customWidth="1"/>
    <col min="3591" max="3841" width="9.140625" style="1"/>
    <col min="3842" max="3842" width="0.85546875" style="1" customWidth="1"/>
    <col min="3843" max="3843" width="3.7109375" style="1" customWidth="1"/>
    <col min="3844" max="3844" width="67.5703125" style="1" bestFit="1" customWidth="1"/>
    <col min="3845" max="3845" width="3.7109375" style="1" customWidth="1"/>
    <col min="3846" max="3846" width="0.85546875" style="1" customWidth="1"/>
    <col min="3847" max="4097" width="9.140625" style="1"/>
    <col min="4098" max="4098" width="0.85546875" style="1" customWidth="1"/>
    <col min="4099" max="4099" width="3.7109375" style="1" customWidth="1"/>
    <col min="4100" max="4100" width="67.5703125" style="1" bestFit="1" customWidth="1"/>
    <col min="4101" max="4101" width="3.7109375" style="1" customWidth="1"/>
    <col min="4102" max="4102" width="0.85546875" style="1" customWidth="1"/>
    <col min="4103" max="4353" width="9.140625" style="1"/>
    <col min="4354" max="4354" width="0.85546875" style="1" customWidth="1"/>
    <col min="4355" max="4355" width="3.7109375" style="1" customWidth="1"/>
    <col min="4356" max="4356" width="67.5703125" style="1" bestFit="1" customWidth="1"/>
    <col min="4357" max="4357" width="3.7109375" style="1" customWidth="1"/>
    <col min="4358" max="4358" width="0.85546875" style="1" customWidth="1"/>
    <col min="4359" max="4609" width="9.140625" style="1"/>
    <col min="4610" max="4610" width="0.85546875" style="1" customWidth="1"/>
    <col min="4611" max="4611" width="3.7109375" style="1" customWidth="1"/>
    <col min="4612" max="4612" width="67.5703125" style="1" bestFit="1" customWidth="1"/>
    <col min="4613" max="4613" width="3.7109375" style="1" customWidth="1"/>
    <col min="4614" max="4614" width="0.85546875" style="1" customWidth="1"/>
    <col min="4615" max="4865" width="9.140625" style="1"/>
    <col min="4866" max="4866" width="0.85546875" style="1" customWidth="1"/>
    <col min="4867" max="4867" width="3.7109375" style="1" customWidth="1"/>
    <col min="4868" max="4868" width="67.5703125" style="1" bestFit="1" customWidth="1"/>
    <col min="4869" max="4869" width="3.7109375" style="1" customWidth="1"/>
    <col min="4870" max="4870" width="0.85546875" style="1" customWidth="1"/>
    <col min="4871" max="5121" width="9.140625" style="1"/>
    <col min="5122" max="5122" width="0.85546875" style="1" customWidth="1"/>
    <col min="5123" max="5123" width="3.7109375" style="1" customWidth="1"/>
    <col min="5124" max="5124" width="67.5703125" style="1" bestFit="1" customWidth="1"/>
    <col min="5125" max="5125" width="3.7109375" style="1" customWidth="1"/>
    <col min="5126" max="5126" width="0.85546875" style="1" customWidth="1"/>
    <col min="5127" max="5377" width="9.140625" style="1"/>
    <col min="5378" max="5378" width="0.85546875" style="1" customWidth="1"/>
    <col min="5379" max="5379" width="3.7109375" style="1" customWidth="1"/>
    <col min="5380" max="5380" width="67.5703125" style="1" bestFit="1" customWidth="1"/>
    <col min="5381" max="5381" width="3.7109375" style="1" customWidth="1"/>
    <col min="5382" max="5382" width="0.85546875" style="1" customWidth="1"/>
    <col min="5383" max="5633" width="9.140625" style="1"/>
    <col min="5634" max="5634" width="0.85546875" style="1" customWidth="1"/>
    <col min="5635" max="5635" width="3.7109375" style="1" customWidth="1"/>
    <col min="5636" max="5636" width="67.5703125" style="1" bestFit="1" customWidth="1"/>
    <col min="5637" max="5637" width="3.7109375" style="1" customWidth="1"/>
    <col min="5638" max="5638" width="0.85546875" style="1" customWidth="1"/>
    <col min="5639" max="5889" width="9.140625" style="1"/>
    <col min="5890" max="5890" width="0.85546875" style="1" customWidth="1"/>
    <col min="5891" max="5891" width="3.7109375" style="1" customWidth="1"/>
    <col min="5892" max="5892" width="67.5703125" style="1" bestFit="1" customWidth="1"/>
    <col min="5893" max="5893" width="3.7109375" style="1" customWidth="1"/>
    <col min="5894" max="5894" width="0.85546875" style="1" customWidth="1"/>
    <col min="5895" max="6145" width="9.140625" style="1"/>
    <col min="6146" max="6146" width="0.85546875" style="1" customWidth="1"/>
    <col min="6147" max="6147" width="3.7109375" style="1" customWidth="1"/>
    <col min="6148" max="6148" width="67.5703125" style="1" bestFit="1" customWidth="1"/>
    <col min="6149" max="6149" width="3.7109375" style="1" customWidth="1"/>
    <col min="6150" max="6150" width="0.85546875" style="1" customWidth="1"/>
    <col min="6151" max="6401" width="9.140625" style="1"/>
    <col min="6402" max="6402" width="0.85546875" style="1" customWidth="1"/>
    <col min="6403" max="6403" width="3.7109375" style="1" customWidth="1"/>
    <col min="6404" max="6404" width="67.5703125" style="1" bestFit="1" customWidth="1"/>
    <col min="6405" max="6405" width="3.7109375" style="1" customWidth="1"/>
    <col min="6406" max="6406" width="0.85546875" style="1" customWidth="1"/>
    <col min="6407" max="6657" width="9.140625" style="1"/>
    <col min="6658" max="6658" width="0.85546875" style="1" customWidth="1"/>
    <col min="6659" max="6659" width="3.7109375" style="1" customWidth="1"/>
    <col min="6660" max="6660" width="67.5703125" style="1" bestFit="1" customWidth="1"/>
    <col min="6661" max="6661" width="3.7109375" style="1" customWidth="1"/>
    <col min="6662" max="6662" width="0.85546875" style="1" customWidth="1"/>
    <col min="6663" max="6913" width="9.140625" style="1"/>
    <col min="6914" max="6914" width="0.85546875" style="1" customWidth="1"/>
    <col min="6915" max="6915" width="3.7109375" style="1" customWidth="1"/>
    <col min="6916" max="6916" width="67.5703125" style="1" bestFit="1" customWidth="1"/>
    <col min="6917" max="6917" width="3.7109375" style="1" customWidth="1"/>
    <col min="6918" max="6918" width="0.85546875" style="1" customWidth="1"/>
    <col min="6919" max="7169" width="9.140625" style="1"/>
    <col min="7170" max="7170" width="0.85546875" style="1" customWidth="1"/>
    <col min="7171" max="7171" width="3.7109375" style="1" customWidth="1"/>
    <col min="7172" max="7172" width="67.5703125" style="1" bestFit="1" customWidth="1"/>
    <col min="7173" max="7173" width="3.7109375" style="1" customWidth="1"/>
    <col min="7174" max="7174" width="0.85546875" style="1" customWidth="1"/>
    <col min="7175" max="7425" width="9.140625" style="1"/>
    <col min="7426" max="7426" width="0.85546875" style="1" customWidth="1"/>
    <col min="7427" max="7427" width="3.7109375" style="1" customWidth="1"/>
    <col min="7428" max="7428" width="67.5703125" style="1" bestFit="1" customWidth="1"/>
    <col min="7429" max="7429" width="3.7109375" style="1" customWidth="1"/>
    <col min="7430" max="7430" width="0.85546875" style="1" customWidth="1"/>
    <col min="7431" max="7681" width="9.140625" style="1"/>
    <col min="7682" max="7682" width="0.85546875" style="1" customWidth="1"/>
    <col min="7683" max="7683" width="3.7109375" style="1" customWidth="1"/>
    <col min="7684" max="7684" width="67.5703125" style="1" bestFit="1" customWidth="1"/>
    <col min="7685" max="7685" width="3.7109375" style="1" customWidth="1"/>
    <col min="7686" max="7686" width="0.85546875" style="1" customWidth="1"/>
    <col min="7687" max="7937" width="9.140625" style="1"/>
    <col min="7938" max="7938" width="0.85546875" style="1" customWidth="1"/>
    <col min="7939" max="7939" width="3.7109375" style="1" customWidth="1"/>
    <col min="7940" max="7940" width="67.5703125" style="1" bestFit="1" customWidth="1"/>
    <col min="7941" max="7941" width="3.7109375" style="1" customWidth="1"/>
    <col min="7942" max="7942" width="0.85546875" style="1" customWidth="1"/>
    <col min="7943" max="8193" width="9.140625" style="1"/>
    <col min="8194" max="8194" width="0.85546875" style="1" customWidth="1"/>
    <col min="8195" max="8195" width="3.7109375" style="1" customWidth="1"/>
    <col min="8196" max="8196" width="67.5703125" style="1" bestFit="1" customWidth="1"/>
    <col min="8197" max="8197" width="3.7109375" style="1" customWidth="1"/>
    <col min="8198" max="8198" width="0.85546875" style="1" customWidth="1"/>
    <col min="8199" max="8449" width="9.140625" style="1"/>
    <col min="8450" max="8450" width="0.85546875" style="1" customWidth="1"/>
    <col min="8451" max="8451" width="3.7109375" style="1" customWidth="1"/>
    <col min="8452" max="8452" width="67.5703125" style="1" bestFit="1" customWidth="1"/>
    <col min="8453" max="8453" width="3.7109375" style="1" customWidth="1"/>
    <col min="8454" max="8454" width="0.85546875" style="1" customWidth="1"/>
    <col min="8455" max="8705" width="9.140625" style="1"/>
    <col min="8706" max="8706" width="0.85546875" style="1" customWidth="1"/>
    <col min="8707" max="8707" width="3.7109375" style="1" customWidth="1"/>
    <col min="8708" max="8708" width="67.5703125" style="1" bestFit="1" customWidth="1"/>
    <col min="8709" max="8709" width="3.7109375" style="1" customWidth="1"/>
    <col min="8710" max="8710" width="0.85546875" style="1" customWidth="1"/>
    <col min="8711" max="8961" width="9.140625" style="1"/>
    <col min="8962" max="8962" width="0.85546875" style="1" customWidth="1"/>
    <col min="8963" max="8963" width="3.7109375" style="1" customWidth="1"/>
    <col min="8964" max="8964" width="67.5703125" style="1" bestFit="1" customWidth="1"/>
    <col min="8965" max="8965" width="3.7109375" style="1" customWidth="1"/>
    <col min="8966" max="8966" width="0.85546875" style="1" customWidth="1"/>
    <col min="8967" max="9217" width="9.140625" style="1"/>
    <col min="9218" max="9218" width="0.85546875" style="1" customWidth="1"/>
    <col min="9219" max="9219" width="3.7109375" style="1" customWidth="1"/>
    <col min="9220" max="9220" width="67.5703125" style="1" bestFit="1" customWidth="1"/>
    <col min="9221" max="9221" width="3.7109375" style="1" customWidth="1"/>
    <col min="9222" max="9222" width="0.85546875" style="1" customWidth="1"/>
    <col min="9223" max="9473" width="9.140625" style="1"/>
    <col min="9474" max="9474" width="0.85546875" style="1" customWidth="1"/>
    <col min="9475" max="9475" width="3.7109375" style="1" customWidth="1"/>
    <col min="9476" max="9476" width="67.5703125" style="1" bestFit="1" customWidth="1"/>
    <col min="9477" max="9477" width="3.7109375" style="1" customWidth="1"/>
    <col min="9478" max="9478" width="0.85546875" style="1" customWidth="1"/>
    <col min="9479" max="9729" width="9.140625" style="1"/>
    <col min="9730" max="9730" width="0.85546875" style="1" customWidth="1"/>
    <col min="9731" max="9731" width="3.7109375" style="1" customWidth="1"/>
    <col min="9732" max="9732" width="67.5703125" style="1" bestFit="1" customWidth="1"/>
    <col min="9733" max="9733" width="3.7109375" style="1" customWidth="1"/>
    <col min="9734" max="9734" width="0.85546875" style="1" customWidth="1"/>
    <col min="9735" max="9985" width="9.140625" style="1"/>
    <col min="9986" max="9986" width="0.85546875" style="1" customWidth="1"/>
    <col min="9987" max="9987" width="3.7109375" style="1" customWidth="1"/>
    <col min="9988" max="9988" width="67.5703125" style="1" bestFit="1" customWidth="1"/>
    <col min="9989" max="9989" width="3.7109375" style="1" customWidth="1"/>
    <col min="9990" max="9990" width="0.85546875" style="1" customWidth="1"/>
    <col min="9991" max="10241" width="9.140625" style="1"/>
    <col min="10242" max="10242" width="0.85546875" style="1" customWidth="1"/>
    <col min="10243" max="10243" width="3.7109375" style="1" customWidth="1"/>
    <col min="10244" max="10244" width="67.5703125" style="1" bestFit="1" customWidth="1"/>
    <col min="10245" max="10245" width="3.7109375" style="1" customWidth="1"/>
    <col min="10246" max="10246" width="0.85546875" style="1" customWidth="1"/>
    <col min="10247" max="10497" width="9.140625" style="1"/>
    <col min="10498" max="10498" width="0.85546875" style="1" customWidth="1"/>
    <col min="10499" max="10499" width="3.7109375" style="1" customWidth="1"/>
    <col min="10500" max="10500" width="67.5703125" style="1" bestFit="1" customWidth="1"/>
    <col min="10501" max="10501" width="3.7109375" style="1" customWidth="1"/>
    <col min="10502" max="10502" width="0.85546875" style="1" customWidth="1"/>
    <col min="10503" max="10753" width="9.140625" style="1"/>
    <col min="10754" max="10754" width="0.85546875" style="1" customWidth="1"/>
    <col min="10755" max="10755" width="3.7109375" style="1" customWidth="1"/>
    <col min="10756" max="10756" width="67.5703125" style="1" bestFit="1" customWidth="1"/>
    <col min="10757" max="10757" width="3.7109375" style="1" customWidth="1"/>
    <col min="10758" max="10758" width="0.85546875" style="1" customWidth="1"/>
    <col min="10759" max="11009" width="9.140625" style="1"/>
    <col min="11010" max="11010" width="0.85546875" style="1" customWidth="1"/>
    <col min="11011" max="11011" width="3.7109375" style="1" customWidth="1"/>
    <col min="11012" max="11012" width="67.5703125" style="1" bestFit="1" customWidth="1"/>
    <col min="11013" max="11013" width="3.7109375" style="1" customWidth="1"/>
    <col min="11014" max="11014" width="0.85546875" style="1" customWidth="1"/>
    <col min="11015" max="11265" width="9.140625" style="1"/>
    <col min="11266" max="11266" width="0.85546875" style="1" customWidth="1"/>
    <col min="11267" max="11267" width="3.7109375" style="1" customWidth="1"/>
    <col min="11268" max="11268" width="67.5703125" style="1" bestFit="1" customWidth="1"/>
    <col min="11269" max="11269" width="3.7109375" style="1" customWidth="1"/>
    <col min="11270" max="11270" width="0.85546875" style="1" customWidth="1"/>
    <col min="11271" max="11521" width="9.140625" style="1"/>
    <col min="11522" max="11522" width="0.85546875" style="1" customWidth="1"/>
    <col min="11523" max="11523" width="3.7109375" style="1" customWidth="1"/>
    <col min="11524" max="11524" width="67.5703125" style="1" bestFit="1" customWidth="1"/>
    <col min="11525" max="11525" width="3.7109375" style="1" customWidth="1"/>
    <col min="11526" max="11526" width="0.85546875" style="1" customWidth="1"/>
    <col min="11527" max="11777" width="9.140625" style="1"/>
    <col min="11778" max="11778" width="0.85546875" style="1" customWidth="1"/>
    <col min="11779" max="11779" width="3.7109375" style="1" customWidth="1"/>
    <col min="11780" max="11780" width="67.5703125" style="1" bestFit="1" customWidth="1"/>
    <col min="11781" max="11781" width="3.7109375" style="1" customWidth="1"/>
    <col min="11782" max="11782" width="0.85546875" style="1" customWidth="1"/>
    <col min="11783" max="12033" width="9.140625" style="1"/>
    <col min="12034" max="12034" width="0.85546875" style="1" customWidth="1"/>
    <col min="12035" max="12035" width="3.7109375" style="1" customWidth="1"/>
    <col min="12036" max="12036" width="67.5703125" style="1" bestFit="1" customWidth="1"/>
    <col min="12037" max="12037" width="3.7109375" style="1" customWidth="1"/>
    <col min="12038" max="12038" width="0.85546875" style="1" customWidth="1"/>
    <col min="12039" max="12289" width="9.140625" style="1"/>
    <col min="12290" max="12290" width="0.85546875" style="1" customWidth="1"/>
    <col min="12291" max="12291" width="3.7109375" style="1" customWidth="1"/>
    <col min="12292" max="12292" width="67.5703125" style="1" bestFit="1" customWidth="1"/>
    <col min="12293" max="12293" width="3.7109375" style="1" customWidth="1"/>
    <col min="12294" max="12294" width="0.85546875" style="1" customWidth="1"/>
    <col min="12295" max="12545" width="9.140625" style="1"/>
    <col min="12546" max="12546" width="0.85546875" style="1" customWidth="1"/>
    <col min="12547" max="12547" width="3.7109375" style="1" customWidth="1"/>
    <col min="12548" max="12548" width="67.5703125" style="1" bestFit="1" customWidth="1"/>
    <col min="12549" max="12549" width="3.7109375" style="1" customWidth="1"/>
    <col min="12550" max="12550" width="0.85546875" style="1" customWidth="1"/>
    <col min="12551" max="12801" width="9.140625" style="1"/>
    <col min="12802" max="12802" width="0.85546875" style="1" customWidth="1"/>
    <col min="12803" max="12803" width="3.7109375" style="1" customWidth="1"/>
    <col min="12804" max="12804" width="67.5703125" style="1" bestFit="1" customWidth="1"/>
    <col min="12805" max="12805" width="3.7109375" style="1" customWidth="1"/>
    <col min="12806" max="12806" width="0.85546875" style="1" customWidth="1"/>
    <col min="12807" max="13057" width="9.140625" style="1"/>
    <col min="13058" max="13058" width="0.85546875" style="1" customWidth="1"/>
    <col min="13059" max="13059" width="3.7109375" style="1" customWidth="1"/>
    <col min="13060" max="13060" width="67.5703125" style="1" bestFit="1" customWidth="1"/>
    <col min="13061" max="13061" width="3.7109375" style="1" customWidth="1"/>
    <col min="13062" max="13062" width="0.85546875" style="1" customWidth="1"/>
    <col min="13063" max="13313" width="9.140625" style="1"/>
    <col min="13314" max="13314" width="0.85546875" style="1" customWidth="1"/>
    <col min="13315" max="13315" width="3.7109375" style="1" customWidth="1"/>
    <col min="13316" max="13316" width="67.5703125" style="1" bestFit="1" customWidth="1"/>
    <col min="13317" max="13317" width="3.7109375" style="1" customWidth="1"/>
    <col min="13318" max="13318" width="0.85546875" style="1" customWidth="1"/>
    <col min="13319" max="13569" width="9.140625" style="1"/>
    <col min="13570" max="13570" width="0.85546875" style="1" customWidth="1"/>
    <col min="13571" max="13571" width="3.7109375" style="1" customWidth="1"/>
    <col min="13572" max="13572" width="67.5703125" style="1" bestFit="1" customWidth="1"/>
    <col min="13573" max="13573" width="3.7109375" style="1" customWidth="1"/>
    <col min="13574" max="13574" width="0.85546875" style="1" customWidth="1"/>
    <col min="13575" max="13825" width="9.140625" style="1"/>
    <col min="13826" max="13826" width="0.85546875" style="1" customWidth="1"/>
    <col min="13827" max="13827" width="3.7109375" style="1" customWidth="1"/>
    <col min="13828" max="13828" width="67.5703125" style="1" bestFit="1" customWidth="1"/>
    <col min="13829" max="13829" width="3.7109375" style="1" customWidth="1"/>
    <col min="13830" max="13830" width="0.85546875" style="1" customWidth="1"/>
    <col min="13831" max="14081" width="9.140625" style="1"/>
    <col min="14082" max="14082" width="0.85546875" style="1" customWidth="1"/>
    <col min="14083" max="14083" width="3.7109375" style="1" customWidth="1"/>
    <col min="14084" max="14084" width="67.5703125" style="1" bestFit="1" customWidth="1"/>
    <col min="14085" max="14085" width="3.7109375" style="1" customWidth="1"/>
    <col min="14086" max="14086" width="0.85546875" style="1" customWidth="1"/>
    <col min="14087" max="14337" width="9.140625" style="1"/>
    <col min="14338" max="14338" width="0.85546875" style="1" customWidth="1"/>
    <col min="14339" max="14339" width="3.7109375" style="1" customWidth="1"/>
    <col min="14340" max="14340" width="67.5703125" style="1" bestFit="1" customWidth="1"/>
    <col min="14341" max="14341" width="3.7109375" style="1" customWidth="1"/>
    <col min="14342" max="14342" width="0.85546875" style="1" customWidth="1"/>
    <col min="14343" max="14593" width="9.140625" style="1"/>
    <col min="14594" max="14594" width="0.85546875" style="1" customWidth="1"/>
    <col min="14595" max="14595" width="3.7109375" style="1" customWidth="1"/>
    <col min="14596" max="14596" width="67.5703125" style="1" bestFit="1" customWidth="1"/>
    <col min="14597" max="14597" width="3.7109375" style="1" customWidth="1"/>
    <col min="14598" max="14598" width="0.85546875" style="1" customWidth="1"/>
    <col min="14599" max="14849" width="9.140625" style="1"/>
    <col min="14850" max="14850" width="0.85546875" style="1" customWidth="1"/>
    <col min="14851" max="14851" width="3.7109375" style="1" customWidth="1"/>
    <col min="14852" max="14852" width="67.5703125" style="1" bestFit="1" customWidth="1"/>
    <col min="14853" max="14853" width="3.7109375" style="1" customWidth="1"/>
    <col min="14854" max="14854" width="0.85546875" style="1" customWidth="1"/>
    <col min="14855" max="15105" width="9.140625" style="1"/>
    <col min="15106" max="15106" width="0.85546875" style="1" customWidth="1"/>
    <col min="15107" max="15107" width="3.7109375" style="1" customWidth="1"/>
    <col min="15108" max="15108" width="67.5703125" style="1" bestFit="1" customWidth="1"/>
    <col min="15109" max="15109" width="3.7109375" style="1" customWidth="1"/>
    <col min="15110" max="15110" width="0.85546875" style="1" customWidth="1"/>
    <col min="15111" max="15361" width="9.140625" style="1"/>
    <col min="15362" max="15362" width="0.85546875" style="1" customWidth="1"/>
    <col min="15363" max="15363" width="3.7109375" style="1" customWidth="1"/>
    <col min="15364" max="15364" width="67.5703125" style="1" bestFit="1" customWidth="1"/>
    <col min="15365" max="15365" width="3.7109375" style="1" customWidth="1"/>
    <col min="15366" max="15366" width="0.85546875" style="1" customWidth="1"/>
    <col min="15367" max="15617" width="9.140625" style="1"/>
    <col min="15618" max="15618" width="0.85546875" style="1" customWidth="1"/>
    <col min="15619" max="15619" width="3.7109375" style="1" customWidth="1"/>
    <col min="15620" max="15620" width="67.5703125" style="1" bestFit="1" customWidth="1"/>
    <col min="15621" max="15621" width="3.7109375" style="1" customWidth="1"/>
    <col min="15622" max="15622" width="0.85546875" style="1" customWidth="1"/>
    <col min="15623" max="15873" width="9.140625" style="1"/>
    <col min="15874" max="15874" width="0.85546875" style="1" customWidth="1"/>
    <col min="15875" max="15875" width="3.7109375" style="1" customWidth="1"/>
    <col min="15876" max="15876" width="67.5703125" style="1" bestFit="1" customWidth="1"/>
    <col min="15877" max="15877" width="3.7109375" style="1" customWidth="1"/>
    <col min="15878" max="15878" width="0.85546875" style="1" customWidth="1"/>
    <col min="15879" max="16129" width="9.140625" style="1"/>
    <col min="16130" max="16130" width="0.85546875" style="1" customWidth="1"/>
    <col min="16131" max="16131" width="3.7109375" style="1" customWidth="1"/>
    <col min="16132" max="16132" width="67.5703125" style="1" bestFit="1" customWidth="1"/>
    <col min="16133" max="16133" width="3.7109375" style="1" customWidth="1"/>
    <col min="16134" max="16134" width="0.85546875" style="1" customWidth="1"/>
    <col min="16135" max="16384" width="9.140625" style="1"/>
  </cols>
  <sheetData>
    <row r="2" spans="2:13" ht="3.95" customHeight="1" x14ac:dyDescent="0.25">
      <c r="B2" s="45"/>
      <c r="C2" s="46"/>
      <c r="D2" s="46"/>
      <c r="E2" s="46"/>
      <c r="F2" s="47"/>
    </row>
    <row r="3" spans="2:13" x14ac:dyDescent="0.25">
      <c r="B3" s="14"/>
      <c r="C3" s="48"/>
      <c r="D3" s="49"/>
      <c r="E3" s="50"/>
      <c r="F3" s="15"/>
    </row>
    <row r="4" spans="2:13" ht="15.75" thickBot="1" x14ac:dyDescent="0.3">
      <c r="B4" s="16"/>
      <c r="C4" s="17"/>
      <c r="D4" s="2" t="s">
        <v>0</v>
      </c>
      <c r="E4" s="18"/>
      <c r="F4" s="19"/>
      <c r="G4" s="3"/>
      <c r="M4" s="3"/>
    </row>
    <row r="5" spans="2:13" x14ac:dyDescent="0.25">
      <c r="B5" s="14"/>
      <c r="C5" s="20"/>
      <c r="D5" s="4"/>
      <c r="E5" s="21"/>
      <c r="F5" s="15"/>
    </row>
    <row r="6" spans="2:13" x14ac:dyDescent="0.25">
      <c r="B6" s="14"/>
      <c r="C6" s="20"/>
      <c r="D6" s="5" t="s">
        <v>50</v>
      </c>
      <c r="E6" s="21"/>
      <c r="F6" s="15"/>
    </row>
    <row r="7" spans="2:13" x14ac:dyDescent="0.25">
      <c r="B7" s="14"/>
      <c r="C7" s="20"/>
      <c r="D7" s="5" t="s">
        <v>53</v>
      </c>
      <c r="E7" s="21"/>
      <c r="F7" s="15"/>
    </row>
    <row r="8" spans="2:13" x14ac:dyDescent="0.25">
      <c r="B8" s="14"/>
      <c r="C8" s="20"/>
      <c r="D8" s="4"/>
      <c r="E8" s="21"/>
      <c r="F8" s="15"/>
    </row>
    <row r="9" spans="2:13" x14ac:dyDescent="0.25">
      <c r="B9" s="14"/>
      <c r="C9" s="20"/>
      <c r="D9" s="5" t="s">
        <v>29</v>
      </c>
      <c r="E9" s="21"/>
      <c r="F9" s="15"/>
    </row>
    <row r="10" spans="2:13" x14ac:dyDescent="0.25">
      <c r="B10" s="14"/>
      <c r="C10" s="20"/>
      <c r="D10" s="5" t="s">
        <v>30</v>
      </c>
      <c r="E10" s="21"/>
      <c r="F10" s="15"/>
    </row>
    <row r="11" spans="2:13" x14ac:dyDescent="0.25">
      <c r="B11" s="14"/>
      <c r="C11" s="20"/>
      <c r="D11" s="4" t="s">
        <v>1</v>
      </c>
      <c r="E11" s="21"/>
      <c r="F11" s="15"/>
    </row>
    <row r="12" spans="2:13" x14ac:dyDescent="0.25">
      <c r="B12" s="14"/>
      <c r="C12" s="20"/>
      <c r="D12" s="4" t="s">
        <v>2</v>
      </c>
      <c r="E12" s="21"/>
      <c r="F12" s="15"/>
    </row>
    <row r="13" spans="2:13" x14ac:dyDescent="0.25">
      <c r="B13" s="14"/>
      <c r="C13" s="20"/>
      <c r="D13" s="4" t="s">
        <v>3</v>
      </c>
      <c r="E13" s="21"/>
      <c r="F13" s="15"/>
    </row>
    <row r="14" spans="2:13" x14ac:dyDescent="0.25">
      <c r="B14" s="14"/>
      <c r="C14" s="20"/>
      <c r="D14" s="4" t="s">
        <v>4</v>
      </c>
      <c r="E14" s="21"/>
      <c r="F14" s="15"/>
      <c r="G14" s="6"/>
    </row>
    <row r="15" spans="2:13" x14ac:dyDescent="0.25">
      <c r="B15" s="14"/>
      <c r="C15" s="20"/>
      <c r="D15" s="4"/>
      <c r="E15" s="21"/>
      <c r="F15" s="15"/>
      <c r="G15" s="6"/>
    </row>
    <row r="16" spans="2:13" x14ac:dyDescent="0.25">
      <c r="B16" s="14"/>
      <c r="C16" s="20"/>
      <c r="D16" s="4" t="s">
        <v>5</v>
      </c>
      <c r="E16" s="21"/>
      <c r="F16" s="15"/>
      <c r="G16" s="6"/>
    </row>
    <row r="17" spans="2:12" x14ac:dyDescent="0.25">
      <c r="B17" s="14"/>
      <c r="C17" s="20"/>
      <c r="D17" s="4" t="s">
        <v>6</v>
      </c>
      <c r="E17" s="21"/>
      <c r="F17" s="15"/>
      <c r="G17" s="6"/>
    </row>
    <row r="18" spans="2:12" x14ac:dyDescent="0.25">
      <c r="B18" s="14"/>
      <c r="C18" s="20"/>
      <c r="D18" s="4" t="s">
        <v>7</v>
      </c>
      <c r="E18" s="21"/>
      <c r="F18" s="15"/>
      <c r="G18" s="6"/>
    </row>
    <row r="19" spans="2:12" x14ac:dyDescent="0.25">
      <c r="B19" s="14"/>
      <c r="C19" s="20"/>
      <c r="D19" s="4" t="s">
        <v>31</v>
      </c>
      <c r="E19" s="21"/>
      <c r="F19" s="15"/>
      <c r="G19" s="6"/>
    </row>
    <row r="20" spans="2:12" x14ac:dyDescent="0.25">
      <c r="B20" s="14"/>
      <c r="C20" s="20"/>
      <c r="D20" s="7" t="s">
        <v>8</v>
      </c>
      <c r="E20" s="21"/>
      <c r="F20" s="15"/>
      <c r="G20" s="6"/>
    </row>
    <row r="21" spans="2:12" x14ac:dyDescent="0.25">
      <c r="B21" s="14"/>
      <c r="C21" s="20"/>
      <c r="D21" s="4"/>
      <c r="E21" s="21"/>
      <c r="F21" s="15"/>
      <c r="G21" s="6"/>
    </row>
    <row r="22" spans="2:12" x14ac:dyDescent="0.25">
      <c r="B22" s="14"/>
      <c r="C22" s="20"/>
      <c r="D22" s="4" t="s">
        <v>32</v>
      </c>
      <c r="E22" s="21"/>
      <c r="F22" s="15"/>
      <c r="G22" s="6"/>
      <c r="H22" s="108" t="s">
        <v>34</v>
      </c>
      <c r="I22" s="109"/>
      <c r="J22" s="109"/>
      <c r="K22" s="109"/>
      <c r="L22" s="109"/>
    </row>
    <row r="23" spans="2:12" x14ac:dyDescent="0.25">
      <c r="B23" s="14"/>
      <c r="C23" s="20"/>
      <c r="D23" s="82" t="s">
        <v>49</v>
      </c>
      <c r="E23" s="21"/>
      <c r="F23" s="15"/>
      <c r="G23" s="6"/>
    </row>
    <row r="24" spans="2:12" x14ac:dyDescent="0.25">
      <c r="B24" s="14"/>
      <c r="C24" s="20"/>
      <c r="D24" s="5"/>
      <c r="E24" s="21"/>
      <c r="F24" s="15"/>
      <c r="G24" s="6"/>
    </row>
    <row r="25" spans="2:12" x14ac:dyDescent="0.25">
      <c r="B25" s="14"/>
      <c r="C25" s="20"/>
      <c r="D25" s="8"/>
      <c r="E25" s="21"/>
      <c r="F25" s="15"/>
      <c r="G25" s="6"/>
    </row>
    <row r="26" spans="2:12" x14ac:dyDescent="0.25">
      <c r="B26" s="14"/>
      <c r="C26" s="20"/>
      <c r="D26" s="9" t="s">
        <v>9</v>
      </c>
      <c r="E26" s="21"/>
      <c r="F26" s="15"/>
      <c r="G26" s="6"/>
    </row>
    <row r="27" spans="2:12" x14ac:dyDescent="0.25">
      <c r="B27" s="14"/>
      <c r="C27" s="20"/>
      <c r="D27" s="9" t="s">
        <v>10</v>
      </c>
      <c r="E27" s="21"/>
      <c r="F27" s="15"/>
      <c r="G27" s="6"/>
    </row>
    <row r="28" spans="2:12" x14ac:dyDescent="0.25">
      <c r="B28" s="14"/>
      <c r="C28" s="20"/>
      <c r="D28" s="10" t="s">
        <v>11</v>
      </c>
      <c r="E28" s="21"/>
      <c r="F28" s="15"/>
      <c r="G28" s="6"/>
    </row>
    <row r="29" spans="2:12" x14ac:dyDescent="0.25">
      <c r="B29" s="14"/>
      <c r="C29" s="20"/>
      <c r="D29" s="9" t="s">
        <v>12</v>
      </c>
      <c r="E29" s="21"/>
      <c r="F29" s="15"/>
      <c r="G29" s="6"/>
    </row>
    <row r="30" spans="2:12" ht="15.75" thickBot="1" x14ac:dyDescent="0.3">
      <c r="B30" s="14"/>
      <c r="C30" s="20"/>
      <c r="D30" s="11"/>
      <c r="E30" s="21"/>
      <c r="F30" s="15"/>
      <c r="G30" s="6"/>
    </row>
    <row r="31" spans="2:12" x14ac:dyDescent="0.25">
      <c r="B31" s="14"/>
      <c r="C31" s="20"/>
      <c r="D31" s="5"/>
      <c r="E31" s="21"/>
      <c r="F31" s="15"/>
      <c r="G31" s="6"/>
    </row>
    <row r="32" spans="2:12" x14ac:dyDescent="0.25">
      <c r="B32" s="14"/>
      <c r="C32" s="20"/>
      <c r="D32" s="13" t="s">
        <v>14</v>
      </c>
      <c r="E32" s="21"/>
      <c r="F32" s="15"/>
      <c r="G32" s="6"/>
    </row>
    <row r="33" spans="2:12" x14ac:dyDescent="0.25">
      <c r="B33" s="14"/>
      <c r="C33" s="20"/>
      <c r="D33" s="4"/>
      <c r="E33" s="21"/>
      <c r="F33" s="15"/>
      <c r="G33" s="6"/>
    </row>
    <row r="34" spans="2:12" x14ac:dyDescent="0.25">
      <c r="B34" s="14"/>
      <c r="C34" s="20"/>
      <c r="D34" s="12" t="s">
        <v>13</v>
      </c>
      <c r="E34" s="21"/>
      <c r="F34" s="15"/>
      <c r="G34" s="6"/>
    </row>
    <row r="35" spans="2:12" x14ac:dyDescent="0.25">
      <c r="B35" s="14"/>
      <c r="C35" s="22"/>
      <c r="D35" s="23"/>
      <c r="E35" s="24"/>
      <c r="F35" s="15"/>
      <c r="H35" s="106" t="s">
        <v>33</v>
      </c>
      <c r="I35" s="107"/>
      <c r="J35" s="107"/>
      <c r="K35" s="107"/>
      <c r="L35" s="107"/>
    </row>
    <row r="36" spans="2:12" ht="3.95" customHeight="1" x14ac:dyDescent="0.25">
      <c r="B36" s="25"/>
      <c r="C36" s="26"/>
      <c r="D36" s="26"/>
      <c r="E36" s="26"/>
      <c r="F36" s="27"/>
    </row>
    <row r="37" spans="2:12" x14ac:dyDescent="0.25">
      <c r="G37" s="6"/>
    </row>
    <row r="38" spans="2:12" x14ac:dyDescent="0.25">
      <c r="G38" s="6"/>
    </row>
    <row r="39" spans="2:12" x14ac:dyDescent="0.25">
      <c r="G39" s="6"/>
    </row>
  </sheetData>
  <sheetProtection algorithmName="SHA-512" hashValue="1Li3Vq15C1KtG7SOYi/QCgAuh2xdeItgmHmTIwJqCTFxbAuSOWRDz2/gJ/Y0ZaZkn2HnupE0MKyAKuHqaenTIQ==" saltValue="+lusFHc6BiQX2GyizXYztw==" spinCount="100000" sheet="1" objects="1" scenarios="1"/>
  <mergeCells count="2">
    <mergeCell ref="H35:L35"/>
    <mergeCell ref="H22:L22"/>
  </mergeCells>
  <hyperlinks>
    <hyperlink ref="D34" r:id="rId1" xr:uid="{00000000-0004-0000-0000-000000000000}"/>
    <hyperlink ref="D20" r:id="rId2" display="* plaats daarbij een link naar www.exceltekstenuitleg.nl " xr:uid="{00000000-0004-0000-0000-000001000000}"/>
    <hyperlink ref="D28" r:id="rId3" display="Huur mij in voor een cursus op uw bedrijf!" xr:uid="{00000000-0004-0000-0000-000002000000}"/>
    <hyperlink ref="D23" r:id="rId4" xr:uid="{00000000-0004-0000-0000-000003000000}"/>
    <hyperlink ref="H35" location="AANGIFTE!D1" display="naar de Aangifte &gt;&gt;" xr:uid="{00000000-0004-0000-0000-000004000000}"/>
    <hyperlink ref="H35:L35" r:id="rId5" display="naar de website &gt;&gt;" xr:uid="{00000000-0004-0000-0000-000005000000}"/>
    <hyperlink ref="H22" location="AANGIFTE!D1" display="naar de Aangifte &gt;&gt;" xr:uid="{00000000-0004-0000-0000-000006000000}"/>
    <hyperlink ref="H22:L22" location="Jaar1!B4" display="naar het schema &gt;&gt;" xr:uid="{00000000-0004-0000-0000-000007000000}"/>
  </hyperlinks>
  <pageMargins left="0.75" right="0.75" top="1" bottom="1" header="0.5" footer="0.5"/>
  <pageSetup paperSize="9" orientation="portrait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0"/>
  <sheetViews>
    <sheetView zoomScaleNormal="100" workbookViewId="0">
      <pane xSplit="2" ySplit="3" topLeftCell="C4" activePane="bottomRight" state="frozen"/>
      <selection activeCell="C5" sqref="C5"/>
      <selection pane="topRight" activeCell="C5" sqref="C5"/>
      <selection pane="bottomLeft" activeCell="C5" sqref="C5"/>
      <selection pane="bottomRight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32" t="s">
        <v>26</v>
      </c>
      <c r="D1" s="132"/>
      <c r="E1" s="133"/>
      <c r="F1" s="129" t="s">
        <v>19</v>
      </c>
      <c r="G1" s="130"/>
      <c r="H1" s="130"/>
      <c r="I1" s="130"/>
      <c r="J1" s="130"/>
      <c r="K1" s="131"/>
      <c r="L1" s="65"/>
      <c r="M1" s="139" t="s">
        <v>25</v>
      </c>
      <c r="N1" s="140"/>
      <c r="O1" s="141"/>
      <c r="P1" s="65"/>
      <c r="Q1" s="124" t="s">
        <v>21</v>
      </c>
      <c r="R1" s="125"/>
      <c r="S1" s="126"/>
      <c r="U1" s="67"/>
      <c r="V1" s="68"/>
      <c r="W1" s="69" t="s">
        <v>24</v>
      </c>
      <c r="X1" s="70"/>
      <c r="Y1" s="71"/>
      <c r="AA1" s="118" t="s">
        <v>38</v>
      </c>
      <c r="AB1" s="119"/>
    </row>
    <row r="2" spans="1:28" x14ac:dyDescent="0.25">
      <c r="A2" s="53" t="s">
        <v>15</v>
      </c>
      <c r="B2" s="54"/>
      <c r="C2" s="138" t="s">
        <v>16</v>
      </c>
      <c r="D2" s="138"/>
      <c r="E2" s="92"/>
      <c r="F2" s="136" t="s">
        <v>16</v>
      </c>
      <c r="G2" s="137"/>
      <c r="H2" s="39" t="s">
        <v>46</v>
      </c>
      <c r="I2" s="38" t="s">
        <v>16</v>
      </c>
      <c r="J2" s="39" t="s">
        <v>47</v>
      </c>
      <c r="K2" s="35"/>
      <c r="L2" s="66"/>
      <c r="M2" s="92" t="s">
        <v>26</v>
      </c>
      <c r="N2" s="134" t="s">
        <v>19</v>
      </c>
      <c r="O2" s="135"/>
      <c r="P2" s="66"/>
      <c r="Q2" s="92" t="s">
        <v>26</v>
      </c>
      <c r="R2" s="134" t="s">
        <v>19</v>
      </c>
      <c r="S2" s="135"/>
      <c r="U2" s="120" t="s">
        <v>17</v>
      </c>
      <c r="V2" s="121"/>
      <c r="W2" s="72">
        <f>U3+X3</f>
        <v>0</v>
      </c>
      <c r="X2" s="122" t="s">
        <v>18</v>
      </c>
      <c r="Y2" s="123"/>
      <c r="AA2" s="75"/>
      <c r="AB2" s="86" t="s">
        <v>35</v>
      </c>
    </row>
    <row r="3" spans="1:28" ht="12.75" customHeight="1" x14ac:dyDescent="0.25">
      <c r="A3" s="55" t="s">
        <v>20</v>
      </c>
      <c r="B3" s="56" t="s">
        <v>23</v>
      </c>
      <c r="C3" s="90" t="s">
        <v>27</v>
      </c>
      <c r="D3" s="90" t="s">
        <v>28</v>
      </c>
      <c r="E3" s="95" t="s">
        <v>22</v>
      </c>
      <c r="F3" s="31" t="s">
        <v>43</v>
      </c>
      <c r="G3" s="37" t="s">
        <v>44</v>
      </c>
      <c r="H3" s="37" t="s">
        <v>45</v>
      </c>
      <c r="I3" s="31" t="s">
        <v>47</v>
      </c>
      <c r="J3" s="37" t="s">
        <v>48</v>
      </c>
      <c r="K3" s="32" t="s">
        <v>22</v>
      </c>
      <c r="L3" s="66"/>
      <c r="M3" s="93" t="s">
        <v>22</v>
      </c>
      <c r="N3" s="32" t="s">
        <v>22</v>
      </c>
      <c r="O3" s="42" t="s">
        <v>41</v>
      </c>
      <c r="P3" s="66"/>
      <c r="Q3" s="93" t="s">
        <v>22</v>
      </c>
      <c r="R3" s="32" t="s">
        <v>22</v>
      </c>
      <c r="S3" s="42" t="s">
        <v>41</v>
      </c>
      <c r="U3" s="31">
        <f>SUM(K5:K56)</f>
        <v>0</v>
      </c>
      <c r="V3" s="44">
        <f>IF(W2=0,0,U3/W2)</f>
        <v>0</v>
      </c>
      <c r="W3" s="73"/>
      <c r="X3" s="90">
        <f>SUM(E5:E56)</f>
        <v>0</v>
      </c>
      <c r="Y3" s="91">
        <f>IF(W2=0,0,X3/W2)</f>
        <v>0</v>
      </c>
      <c r="AA3" s="89">
        <f>AA2*X3</f>
        <v>0</v>
      </c>
      <c r="AB3" s="86" t="s">
        <v>36</v>
      </c>
    </row>
    <row r="4" spans="1:28" ht="12.75" customHeight="1" x14ac:dyDescent="0.25">
      <c r="A4" s="57">
        <f>(B4-WEEKDAY(B4-1)+4-(TRUNC(DATE(YEAR(B4-WEEKDAY(B4-1)+4),1,2)/7)*7+5))/7+1</f>
        <v>52</v>
      </c>
      <c r="B4" s="103">
        <v>44562</v>
      </c>
      <c r="C4" s="28"/>
      <c r="D4" s="28"/>
      <c r="E4" s="96"/>
      <c r="F4" s="36"/>
      <c r="G4" s="29"/>
      <c r="H4" s="40"/>
      <c r="I4" s="41"/>
      <c r="J4" s="40"/>
      <c r="K4" s="34"/>
      <c r="M4" s="94"/>
      <c r="N4" s="34"/>
      <c r="O4" s="43"/>
      <c r="Q4" s="94"/>
      <c r="R4" s="34"/>
      <c r="S4" s="43"/>
      <c r="U4" s="30"/>
      <c r="V4" s="30"/>
      <c r="W4" s="30"/>
      <c r="X4" s="30"/>
      <c r="Y4" s="30"/>
      <c r="AA4" s="127" t="s">
        <v>39</v>
      </c>
      <c r="AB4" s="128"/>
    </row>
    <row r="5" spans="1:28" x14ac:dyDescent="0.25">
      <c r="A5" s="57">
        <f t="shared" ref="A5:A56" si="0">(B5-WEEKDAY(B5-1)+4-(TRUNC(DATE(YEAR(B5-WEEKDAY(B5-1)+4),1,2)/7)*7+5))/7+1</f>
        <v>1</v>
      </c>
      <c r="B5" s="102">
        <f>B4+7</f>
        <v>44569</v>
      </c>
      <c r="C5" s="28"/>
      <c r="D5" s="28"/>
      <c r="E5" s="96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4">
        <f t="shared" ref="M5:M56" si="1">E5</f>
        <v>0</v>
      </c>
      <c r="N5" s="34">
        <f t="shared" ref="N5:N56" si="2">K5</f>
        <v>0</v>
      </c>
      <c r="O5" s="43">
        <f t="shared" ref="O5:O36" si="3">-H5</f>
        <v>0</v>
      </c>
      <c r="Q5" s="94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80">
        <f>SUM(J5:J56)</f>
        <v>0</v>
      </c>
      <c r="AB5" s="76" t="s">
        <v>42</v>
      </c>
    </row>
    <row r="6" spans="1:28" x14ac:dyDescent="0.25">
      <c r="A6" s="57">
        <f t="shared" si="0"/>
        <v>2</v>
      </c>
      <c r="B6" s="102">
        <f t="shared" ref="B6:B56" si="4">B5+7</f>
        <v>44576</v>
      </c>
      <c r="C6" s="28"/>
      <c r="D6" s="28"/>
      <c r="E6" s="96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44" si="8">J6-H6</f>
        <v>0</v>
      </c>
      <c r="M6" s="94">
        <f t="shared" si="1"/>
        <v>0</v>
      </c>
      <c r="N6" s="34">
        <f t="shared" si="2"/>
        <v>0</v>
      </c>
      <c r="O6" s="43">
        <f t="shared" si="3"/>
        <v>0</v>
      </c>
      <c r="Q6" s="94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1">
        <f>-U3</f>
        <v>0</v>
      </c>
      <c r="AB6" s="76" t="s">
        <v>40</v>
      </c>
    </row>
    <row r="7" spans="1:28" x14ac:dyDescent="0.25">
      <c r="A7" s="57">
        <f t="shared" si="0"/>
        <v>3</v>
      </c>
      <c r="B7" s="102">
        <f t="shared" si="4"/>
        <v>44583</v>
      </c>
      <c r="C7" s="28"/>
      <c r="D7" s="28"/>
      <c r="E7" s="96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4">
        <f t="shared" si="1"/>
        <v>0</v>
      </c>
      <c r="N7" s="34">
        <f t="shared" si="2"/>
        <v>0</v>
      </c>
      <c r="O7" s="43">
        <f t="shared" si="3"/>
        <v>0</v>
      </c>
      <c r="Q7" s="94">
        <f>IF(C7+D7=0,0,SUM(E$4:E7))</f>
        <v>0</v>
      </c>
      <c r="R7" s="34">
        <f>IF(I7=0,0,SUM(K$4:K7))</f>
        <v>0</v>
      </c>
      <c r="S7" s="43">
        <f>IF(F7+G7=0,0,SUM(O$4:O7))</f>
        <v>0</v>
      </c>
      <c r="AA7" s="80">
        <f>AA5+AA6</f>
        <v>0</v>
      </c>
      <c r="AB7" s="76" t="s">
        <v>41</v>
      </c>
    </row>
    <row r="8" spans="1:28" x14ac:dyDescent="0.25">
      <c r="A8" s="57">
        <f t="shared" si="0"/>
        <v>4</v>
      </c>
      <c r="B8" s="102">
        <f t="shared" si="4"/>
        <v>44590</v>
      </c>
      <c r="C8" s="28"/>
      <c r="D8" s="28"/>
      <c r="E8" s="96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4">
        <f t="shared" si="1"/>
        <v>0</v>
      </c>
      <c r="N8" s="34">
        <f t="shared" si="2"/>
        <v>0</v>
      </c>
      <c r="O8" s="43">
        <f t="shared" si="3"/>
        <v>0</v>
      </c>
      <c r="Q8" s="94">
        <f>IF(C8+D8=0,0,SUM(E$4:E8))</f>
        <v>0</v>
      </c>
      <c r="R8" s="34">
        <f>IF(I8=0,0,SUM(K$4:K8))</f>
        <v>0</v>
      </c>
      <c r="S8" s="43">
        <f>IF(F8+G8=0,0,SUM(O$4:O8))</f>
        <v>0</v>
      </c>
      <c r="AA8" s="85">
        <f>X3</f>
        <v>0</v>
      </c>
      <c r="AB8" s="86" t="s">
        <v>18</v>
      </c>
    </row>
    <row r="9" spans="1:28" x14ac:dyDescent="0.25">
      <c r="A9" s="57">
        <f t="shared" si="0"/>
        <v>5</v>
      </c>
      <c r="B9" s="102">
        <f t="shared" si="4"/>
        <v>44597</v>
      </c>
      <c r="C9" s="28"/>
      <c r="D9" s="28"/>
      <c r="E9" s="96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4">
        <f t="shared" si="1"/>
        <v>0</v>
      </c>
      <c r="N9" s="34">
        <f t="shared" si="2"/>
        <v>0</v>
      </c>
      <c r="O9" s="43">
        <f t="shared" si="3"/>
        <v>0</v>
      </c>
      <c r="Q9" s="94">
        <f>IF(C9+D9=0,0,SUM(E$4:E9))</f>
        <v>0</v>
      </c>
      <c r="R9" s="34">
        <f>IF(I9=0,0,SUM(K$4:K9))</f>
        <v>0</v>
      </c>
      <c r="S9" s="43">
        <f>IF(F9+G9=0,0,SUM(O$4:O9))</f>
        <v>0</v>
      </c>
      <c r="AA9" s="87">
        <f>AA8-AA7</f>
        <v>0</v>
      </c>
      <c r="AB9" s="88" t="str">
        <f>"kWh "&amp;IF(AA9&lt;0,"wordt vergoed","betalen")</f>
        <v>kWh betalen</v>
      </c>
    </row>
    <row r="10" spans="1:28" x14ac:dyDescent="0.25">
      <c r="A10" s="57">
        <f t="shared" si="0"/>
        <v>6</v>
      </c>
      <c r="B10" s="102">
        <f t="shared" si="4"/>
        <v>44604</v>
      </c>
      <c r="C10" s="28"/>
      <c r="D10" s="28"/>
      <c r="E10" s="96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4">
        <f t="shared" si="1"/>
        <v>0</v>
      </c>
      <c r="N10" s="34">
        <f t="shared" si="2"/>
        <v>0</v>
      </c>
      <c r="O10" s="43">
        <f t="shared" si="3"/>
        <v>0</v>
      </c>
      <c r="Q10" s="94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6" t="s">
        <v>37</v>
      </c>
      <c r="AB10" s="117"/>
    </row>
    <row r="11" spans="1:28" x14ac:dyDescent="0.25">
      <c r="A11" s="57">
        <f t="shared" si="0"/>
        <v>7</v>
      </c>
      <c r="B11" s="102">
        <f t="shared" si="4"/>
        <v>44611</v>
      </c>
      <c r="C11" s="28"/>
      <c r="D11" s="28"/>
      <c r="E11" s="96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4">
        <f t="shared" si="1"/>
        <v>0</v>
      </c>
      <c r="N11" s="34">
        <f t="shared" si="2"/>
        <v>0</v>
      </c>
      <c r="O11" s="43">
        <f t="shared" si="3"/>
        <v>0</v>
      </c>
      <c r="Q11" s="94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35</v>
      </c>
    </row>
    <row r="12" spans="1:28" x14ac:dyDescent="0.25">
      <c r="A12" s="57">
        <f t="shared" si="0"/>
        <v>8</v>
      </c>
      <c r="B12" s="102">
        <f t="shared" si="4"/>
        <v>44618</v>
      </c>
      <c r="C12" s="28"/>
      <c r="D12" s="28"/>
      <c r="E12" s="96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4">
        <f t="shared" si="1"/>
        <v>0</v>
      </c>
      <c r="N12" s="34">
        <f t="shared" si="2"/>
        <v>0</v>
      </c>
      <c r="O12" s="43">
        <f t="shared" si="3"/>
        <v>0</v>
      </c>
      <c r="Q12" s="94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9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9</v>
      </c>
      <c r="B13" s="102">
        <f t="shared" si="4"/>
        <v>44625</v>
      </c>
      <c r="C13" s="28"/>
      <c r="D13" s="28"/>
      <c r="E13" s="96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4">
        <f t="shared" si="1"/>
        <v>0</v>
      </c>
      <c r="N13" s="34">
        <f t="shared" si="2"/>
        <v>0</v>
      </c>
      <c r="O13" s="43">
        <f t="shared" si="3"/>
        <v>0</v>
      </c>
      <c r="Q13" s="94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10</v>
      </c>
      <c r="B14" s="102">
        <f t="shared" si="4"/>
        <v>44632</v>
      </c>
      <c r="C14" s="28"/>
      <c r="D14" s="28"/>
      <c r="E14" s="96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4">
        <f t="shared" si="1"/>
        <v>0</v>
      </c>
      <c r="N14" s="34">
        <f t="shared" si="2"/>
        <v>0</v>
      </c>
      <c r="O14" s="43">
        <f t="shared" si="3"/>
        <v>0</v>
      </c>
      <c r="Q14" s="94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11</v>
      </c>
      <c r="B15" s="102">
        <f t="shared" si="4"/>
        <v>44639</v>
      </c>
      <c r="C15" s="28"/>
      <c r="D15" s="28"/>
      <c r="E15" s="96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4">
        <f t="shared" si="1"/>
        <v>0</v>
      </c>
      <c r="N15" s="34">
        <f t="shared" si="2"/>
        <v>0</v>
      </c>
      <c r="O15" s="43">
        <f t="shared" si="3"/>
        <v>0</v>
      </c>
      <c r="Q15" s="94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12</v>
      </c>
      <c r="B16" s="102">
        <f t="shared" si="4"/>
        <v>44646</v>
      </c>
      <c r="C16" s="28"/>
      <c r="D16" s="28"/>
      <c r="E16" s="96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4">
        <f t="shared" si="1"/>
        <v>0</v>
      </c>
      <c r="N16" s="34">
        <f t="shared" si="2"/>
        <v>0</v>
      </c>
      <c r="O16" s="43">
        <f t="shared" si="3"/>
        <v>0</v>
      </c>
      <c r="Q16" s="94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13</v>
      </c>
      <c r="B17" s="102">
        <f t="shared" si="4"/>
        <v>44653</v>
      </c>
      <c r="C17" s="28"/>
      <c r="D17" s="28"/>
      <c r="E17" s="96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4">
        <f t="shared" si="1"/>
        <v>0</v>
      </c>
      <c r="N17" s="34">
        <f t="shared" si="2"/>
        <v>0</v>
      </c>
      <c r="O17" s="43">
        <f t="shared" si="3"/>
        <v>0</v>
      </c>
      <c r="Q17" s="94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14</v>
      </c>
      <c r="B18" s="102">
        <f t="shared" si="4"/>
        <v>44660</v>
      </c>
      <c r="C18" s="28"/>
      <c r="D18" s="28"/>
      <c r="E18" s="96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4">
        <f t="shared" si="1"/>
        <v>0</v>
      </c>
      <c r="N18" s="34">
        <f t="shared" si="2"/>
        <v>0</v>
      </c>
      <c r="O18" s="43">
        <f t="shared" si="3"/>
        <v>0</v>
      </c>
      <c r="Q18" s="94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15</v>
      </c>
      <c r="B19" s="102">
        <f t="shared" si="4"/>
        <v>44667</v>
      </c>
      <c r="C19" s="28"/>
      <c r="D19" s="28"/>
      <c r="E19" s="96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4">
        <f t="shared" si="1"/>
        <v>0</v>
      </c>
      <c r="N19" s="34">
        <f t="shared" si="2"/>
        <v>0</v>
      </c>
      <c r="O19" s="43">
        <f t="shared" si="3"/>
        <v>0</v>
      </c>
      <c r="Q19" s="94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16</v>
      </c>
      <c r="B20" s="102">
        <f t="shared" si="4"/>
        <v>44674</v>
      </c>
      <c r="C20" s="28"/>
      <c r="D20" s="28"/>
      <c r="E20" s="96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4">
        <f t="shared" si="1"/>
        <v>0</v>
      </c>
      <c r="N20" s="34">
        <f t="shared" si="2"/>
        <v>0</v>
      </c>
      <c r="O20" s="43">
        <f t="shared" si="3"/>
        <v>0</v>
      </c>
      <c r="Q20" s="94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17</v>
      </c>
      <c r="B21" s="102">
        <f t="shared" si="4"/>
        <v>44681</v>
      </c>
      <c r="C21" s="28"/>
      <c r="D21" s="28"/>
      <c r="E21" s="96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4">
        <f t="shared" si="1"/>
        <v>0</v>
      </c>
      <c r="N21" s="34">
        <f t="shared" si="2"/>
        <v>0</v>
      </c>
      <c r="O21" s="43">
        <f t="shared" si="3"/>
        <v>0</v>
      </c>
      <c r="Q21" s="94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18</v>
      </c>
      <c r="B22" s="102">
        <f t="shared" si="4"/>
        <v>44688</v>
      </c>
      <c r="C22" s="28"/>
      <c r="D22" s="28"/>
      <c r="E22" s="96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4">
        <f t="shared" si="1"/>
        <v>0</v>
      </c>
      <c r="N22" s="34">
        <f t="shared" si="2"/>
        <v>0</v>
      </c>
      <c r="O22" s="43">
        <f t="shared" si="3"/>
        <v>0</v>
      </c>
      <c r="Q22" s="94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19</v>
      </c>
      <c r="B23" s="102">
        <f t="shared" si="4"/>
        <v>44695</v>
      </c>
      <c r="C23" s="28"/>
      <c r="D23" s="28"/>
      <c r="E23" s="96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4">
        <f t="shared" si="1"/>
        <v>0</v>
      </c>
      <c r="N23" s="34">
        <f t="shared" si="2"/>
        <v>0</v>
      </c>
      <c r="O23" s="43">
        <f t="shared" si="3"/>
        <v>0</v>
      </c>
      <c r="Q23" s="94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20</v>
      </c>
      <c r="B24" s="102">
        <f t="shared" si="4"/>
        <v>44702</v>
      </c>
      <c r="C24" s="28"/>
      <c r="D24" s="28"/>
      <c r="E24" s="96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4">
        <f t="shared" si="1"/>
        <v>0</v>
      </c>
      <c r="N24" s="34">
        <f t="shared" si="2"/>
        <v>0</v>
      </c>
      <c r="O24" s="43">
        <f t="shared" si="3"/>
        <v>0</v>
      </c>
      <c r="Q24" s="94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21</v>
      </c>
      <c r="B25" s="102">
        <f t="shared" si="4"/>
        <v>44709</v>
      </c>
      <c r="C25" s="28"/>
      <c r="D25" s="28"/>
      <c r="E25" s="96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4">
        <f t="shared" si="1"/>
        <v>0</v>
      </c>
      <c r="N25" s="34">
        <f t="shared" si="2"/>
        <v>0</v>
      </c>
      <c r="O25" s="43">
        <f t="shared" si="3"/>
        <v>0</v>
      </c>
      <c r="Q25" s="94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22</v>
      </c>
      <c r="B26" s="102">
        <f t="shared" si="4"/>
        <v>44716</v>
      </c>
      <c r="C26" s="28"/>
      <c r="D26" s="28"/>
      <c r="E26" s="96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4">
        <f t="shared" si="1"/>
        <v>0</v>
      </c>
      <c r="N26" s="34">
        <f t="shared" si="2"/>
        <v>0</v>
      </c>
      <c r="O26" s="43">
        <f t="shared" si="3"/>
        <v>0</v>
      </c>
      <c r="Q26" s="94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23</v>
      </c>
      <c r="B27" s="102">
        <f t="shared" si="4"/>
        <v>44723</v>
      </c>
      <c r="C27" s="28"/>
      <c r="D27" s="28"/>
      <c r="E27" s="96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4">
        <f t="shared" si="1"/>
        <v>0</v>
      </c>
      <c r="N27" s="34">
        <f t="shared" si="2"/>
        <v>0</v>
      </c>
      <c r="O27" s="43">
        <f t="shared" si="3"/>
        <v>0</v>
      </c>
      <c r="Q27" s="94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24</v>
      </c>
      <c r="B28" s="102">
        <f t="shared" si="4"/>
        <v>44730</v>
      </c>
      <c r="C28" s="28"/>
      <c r="D28" s="28"/>
      <c r="E28" s="96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4">
        <f t="shared" si="1"/>
        <v>0</v>
      </c>
      <c r="N28" s="34">
        <f t="shared" si="2"/>
        <v>0</v>
      </c>
      <c r="O28" s="43">
        <f t="shared" si="3"/>
        <v>0</v>
      </c>
      <c r="Q28" s="94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25</v>
      </c>
      <c r="B29" s="102">
        <f t="shared" si="4"/>
        <v>44737</v>
      </c>
      <c r="C29" s="28"/>
      <c r="D29" s="28"/>
      <c r="E29" s="96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4">
        <f t="shared" si="1"/>
        <v>0</v>
      </c>
      <c r="N29" s="34">
        <f t="shared" si="2"/>
        <v>0</v>
      </c>
      <c r="O29" s="43">
        <f t="shared" si="3"/>
        <v>0</v>
      </c>
      <c r="Q29" s="94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26</v>
      </c>
      <c r="B30" s="102">
        <f t="shared" si="4"/>
        <v>44744</v>
      </c>
      <c r="C30" s="28"/>
      <c r="D30" s="28"/>
      <c r="E30" s="96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4">
        <f t="shared" si="1"/>
        <v>0</v>
      </c>
      <c r="N30" s="34">
        <f t="shared" si="2"/>
        <v>0</v>
      </c>
      <c r="O30" s="43">
        <f t="shared" si="3"/>
        <v>0</v>
      </c>
      <c r="Q30" s="94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27</v>
      </c>
      <c r="B31" s="102">
        <f t="shared" si="4"/>
        <v>44751</v>
      </c>
      <c r="C31" s="28"/>
      <c r="D31" s="28"/>
      <c r="E31" s="96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4">
        <f t="shared" si="1"/>
        <v>0</v>
      </c>
      <c r="N31" s="34">
        <f t="shared" si="2"/>
        <v>0</v>
      </c>
      <c r="O31" s="43">
        <f t="shared" si="3"/>
        <v>0</v>
      </c>
      <c r="Q31" s="94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28</v>
      </c>
      <c r="B32" s="102">
        <f t="shared" si="4"/>
        <v>44758</v>
      </c>
      <c r="C32" s="28"/>
      <c r="D32" s="28"/>
      <c r="E32" s="96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4">
        <f t="shared" si="1"/>
        <v>0</v>
      </c>
      <c r="N32" s="34">
        <f t="shared" si="2"/>
        <v>0</v>
      </c>
      <c r="O32" s="43">
        <f t="shared" si="3"/>
        <v>0</v>
      </c>
      <c r="Q32" s="94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29</v>
      </c>
      <c r="B33" s="102">
        <f t="shared" si="4"/>
        <v>44765</v>
      </c>
      <c r="C33" s="28"/>
      <c r="D33" s="28"/>
      <c r="E33" s="96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4">
        <f t="shared" si="1"/>
        <v>0</v>
      </c>
      <c r="N33" s="34">
        <f t="shared" si="2"/>
        <v>0</v>
      </c>
      <c r="O33" s="43">
        <f t="shared" si="3"/>
        <v>0</v>
      </c>
      <c r="Q33" s="94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30</v>
      </c>
      <c r="B34" s="102">
        <f t="shared" si="4"/>
        <v>44772</v>
      </c>
      <c r="C34" s="28"/>
      <c r="D34" s="28"/>
      <c r="E34" s="96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4">
        <f t="shared" si="1"/>
        <v>0</v>
      </c>
      <c r="N34" s="34">
        <f t="shared" si="2"/>
        <v>0</v>
      </c>
      <c r="O34" s="43">
        <f t="shared" si="3"/>
        <v>0</v>
      </c>
      <c r="Q34" s="94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31</v>
      </c>
      <c r="B35" s="102">
        <f t="shared" si="4"/>
        <v>44779</v>
      </c>
      <c r="C35" s="28"/>
      <c r="D35" s="28"/>
      <c r="E35" s="96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4">
        <f t="shared" si="1"/>
        <v>0</v>
      </c>
      <c r="N35" s="34">
        <f t="shared" si="2"/>
        <v>0</v>
      </c>
      <c r="O35" s="43">
        <f t="shared" si="3"/>
        <v>0</v>
      </c>
      <c r="Q35" s="94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32</v>
      </c>
      <c r="B36" s="102">
        <f t="shared" si="4"/>
        <v>44786</v>
      </c>
      <c r="C36" s="28"/>
      <c r="D36" s="28"/>
      <c r="E36" s="96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4">
        <f t="shared" si="1"/>
        <v>0</v>
      </c>
      <c r="N36" s="34">
        <f t="shared" si="2"/>
        <v>0</v>
      </c>
      <c r="O36" s="43">
        <f t="shared" si="3"/>
        <v>0</v>
      </c>
      <c r="Q36" s="94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33</v>
      </c>
      <c r="B37" s="102">
        <f t="shared" si="4"/>
        <v>44793</v>
      </c>
      <c r="C37" s="28"/>
      <c r="D37" s="28"/>
      <c r="E37" s="96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4">
        <f t="shared" si="1"/>
        <v>0</v>
      </c>
      <c r="N37" s="34">
        <f t="shared" si="2"/>
        <v>0</v>
      </c>
      <c r="O37" s="43">
        <f t="shared" ref="O37:O56" si="9">-H37</f>
        <v>0</v>
      </c>
      <c r="Q37" s="94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34</v>
      </c>
      <c r="B38" s="102">
        <f t="shared" si="4"/>
        <v>44800</v>
      </c>
      <c r="C38" s="28"/>
      <c r="D38" s="28"/>
      <c r="E38" s="96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4">
        <f t="shared" si="1"/>
        <v>0</v>
      </c>
      <c r="N38" s="34">
        <f t="shared" si="2"/>
        <v>0</v>
      </c>
      <c r="O38" s="43">
        <f t="shared" si="9"/>
        <v>0</v>
      </c>
      <c r="Q38" s="94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35</v>
      </c>
      <c r="B39" s="102">
        <f t="shared" si="4"/>
        <v>44807</v>
      </c>
      <c r="C39" s="28"/>
      <c r="D39" s="28"/>
      <c r="E39" s="96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4">
        <f t="shared" si="1"/>
        <v>0</v>
      </c>
      <c r="N39" s="34">
        <f t="shared" si="2"/>
        <v>0</v>
      </c>
      <c r="O39" s="43">
        <f t="shared" si="9"/>
        <v>0</v>
      </c>
      <c r="Q39" s="94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36</v>
      </c>
      <c r="B40" s="102">
        <f t="shared" si="4"/>
        <v>44814</v>
      </c>
      <c r="C40" s="28"/>
      <c r="D40" s="28"/>
      <c r="E40" s="96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4">
        <f t="shared" si="1"/>
        <v>0</v>
      </c>
      <c r="N40" s="34">
        <f t="shared" si="2"/>
        <v>0</v>
      </c>
      <c r="O40" s="43">
        <f t="shared" si="9"/>
        <v>0</v>
      </c>
      <c r="Q40" s="94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37</v>
      </c>
      <c r="B41" s="102">
        <f t="shared" si="4"/>
        <v>44821</v>
      </c>
      <c r="C41" s="28"/>
      <c r="D41" s="28"/>
      <c r="E41" s="96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4">
        <f t="shared" si="1"/>
        <v>0</v>
      </c>
      <c r="N41" s="34">
        <f t="shared" si="2"/>
        <v>0</v>
      </c>
      <c r="O41" s="43">
        <f t="shared" si="9"/>
        <v>0</v>
      </c>
      <c r="Q41" s="94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38</v>
      </c>
      <c r="B42" s="102">
        <f t="shared" si="4"/>
        <v>44828</v>
      </c>
      <c r="C42" s="28"/>
      <c r="D42" s="28"/>
      <c r="E42" s="96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4">
        <f t="shared" si="1"/>
        <v>0</v>
      </c>
      <c r="N42" s="34">
        <f t="shared" si="2"/>
        <v>0</v>
      </c>
      <c r="O42" s="43">
        <f t="shared" si="9"/>
        <v>0</v>
      </c>
      <c r="Q42" s="94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39</v>
      </c>
      <c r="B43" s="102">
        <f t="shared" si="4"/>
        <v>44835</v>
      </c>
      <c r="C43" s="28"/>
      <c r="D43" s="28"/>
      <c r="E43" s="96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4">
        <f t="shared" si="1"/>
        <v>0</v>
      </c>
      <c r="N43" s="34">
        <f t="shared" si="2"/>
        <v>0</v>
      </c>
      <c r="O43" s="43">
        <f t="shared" si="9"/>
        <v>0</v>
      </c>
      <c r="Q43" s="94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40</v>
      </c>
      <c r="B44" s="102">
        <f t="shared" si="4"/>
        <v>44842</v>
      </c>
      <c r="C44" s="28"/>
      <c r="D44" s="28"/>
      <c r="E44" s="96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4">
        <f t="shared" si="1"/>
        <v>0</v>
      </c>
      <c r="N44" s="34">
        <f t="shared" si="2"/>
        <v>0</v>
      </c>
      <c r="O44" s="43">
        <f t="shared" si="9"/>
        <v>0</v>
      </c>
      <c r="Q44" s="94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41</v>
      </c>
      <c r="B45" s="102">
        <f t="shared" si="4"/>
        <v>44849</v>
      </c>
      <c r="C45" s="28"/>
      <c r="D45" s="28"/>
      <c r="E45" s="96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ref="K45:K56" si="10">J45-H45</f>
        <v>0</v>
      </c>
      <c r="M45" s="94">
        <f t="shared" si="1"/>
        <v>0</v>
      </c>
      <c r="N45" s="34">
        <f t="shared" si="2"/>
        <v>0</v>
      </c>
      <c r="O45" s="43">
        <f t="shared" si="9"/>
        <v>0</v>
      </c>
      <c r="Q45" s="94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42</v>
      </c>
      <c r="B46" s="102">
        <f t="shared" si="4"/>
        <v>44856</v>
      </c>
      <c r="C46" s="28"/>
      <c r="D46" s="28"/>
      <c r="E46" s="96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10"/>
        <v>0</v>
      </c>
      <c r="M46" s="94">
        <f t="shared" si="1"/>
        <v>0</v>
      </c>
      <c r="N46" s="34">
        <f t="shared" si="2"/>
        <v>0</v>
      </c>
      <c r="O46" s="43">
        <f t="shared" si="9"/>
        <v>0</v>
      </c>
      <c r="Q46" s="94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43</v>
      </c>
      <c r="B47" s="102">
        <f t="shared" si="4"/>
        <v>44863</v>
      </c>
      <c r="C47" s="28"/>
      <c r="D47" s="28"/>
      <c r="E47" s="96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10"/>
        <v>0</v>
      </c>
      <c r="M47" s="94">
        <f t="shared" si="1"/>
        <v>0</v>
      </c>
      <c r="N47" s="34">
        <f t="shared" si="2"/>
        <v>0</v>
      </c>
      <c r="O47" s="43">
        <f t="shared" si="9"/>
        <v>0</v>
      </c>
      <c r="Q47" s="94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44</v>
      </c>
      <c r="B48" s="102">
        <f t="shared" si="4"/>
        <v>44870</v>
      </c>
      <c r="C48" s="28"/>
      <c r="D48" s="28"/>
      <c r="E48" s="96">
        <f t="shared" si="5"/>
        <v>0</v>
      </c>
      <c r="F48" s="28"/>
      <c r="G48" s="28"/>
      <c r="H48" s="33">
        <f>IF(F48+G48=0,0,F48-F47+G48-G47)</f>
        <v>0</v>
      </c>
      <c r="I48" s="28"/>
      <c r="J48" s="33">
        <f t="shared" si="7"/>
        <v>0</v>
      </c>
      <c r="K48" s="34">
        <f t="shared" si="10"/>
        <v>0</v>
      </c>
      <c r="M48" s="94">
        <f t="shared" si="1"/>
        <v>0</v>
      </c>
      <c r="N48" s="34">
        <f t="shared" si="2"/>
        <v>0</v>
      </c>
      <c r="O48" s="43">
        <f t="shared" si="9"/>
        <v>0</v>
      </c>
      <c r="Q48" s="94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45</v>
      </c>
      <c r="B49" s="102">
        <f t="shared" si="4"/>
        <v>44877</v>
      </c>
      <c r="C49" s="28"/>
      <c r="D49" s="28"/>
      <c r="E49" s="96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10"/>
        <v>0</v>
      </c>
      <c r="M49" s="94">
        <f t="shared" si="1"/>
        <v>0</v>
      </c>
      <c r="N49" s="34">
        <f t="shared" si="2"/>
        <v>0</v>
      </c>
      <c r="O49" s="43">
        <f t="shared" si="9"/>
        <v>0</v>
      </c>
      <c r="Q49" s="94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46</v>
      </c>
      <c r="B50" s="102">
        <f t="shared" si="4"/>
        <v>44884</v>
      </c>
      <c r="C50" s="28"/>
      <c r="D50" s="28"/>
      <c r="E50" s="96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10"/>
        <v>0</v>
      </c>
      <c r="M50" s="94">
        <f t="shared" si="1"/>
        <v>0</v>
      </c>
      <c r="N50" s="34">
        <f t="shared" si="2"/>
        <v>0</v>
      </c>
      <c r="O50" s="43">
        <f t="shared" si="9"/>
        <v>0</v>
      </c>
      <c r="Q50" s="94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47</v>
      </c>
      <c r="B51" s="102">
        <f t="shared" si="4"/>
        <v>44891</v>
      </c>
      <c r="C51" s="28"/>
      <c r="D51" s="28"/>
      <c r="E51" s="96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10"/>
        <v>0</v>
      </c>
      <c r="M51" s="94">
        <f t="shared" si="1"/>
        <v>0</v>
      </c>
      <c r="N51" s="34">
        <f t="shared" si="2"/>
        <v>0</v>
      </c>
      <c r="O51" s="43">
        <f t="shared" si="9"/>
        <v>0</v>
      </c>
      <c r="Q51" s="94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48</v>
      </c>
      <c r="B52" s="102">
        <f t="shared" si="4"/>
        <v>44898</v>
      </c>
      <c r="C52" s="28"/>
      <c r="D52" s="28"/>
      <c r="E52" s="96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10"/>
        <v>0</v>
      </c>
      <c r="M52" s="94">
        <f t="shared" si="1"/>
        <v>0</v>
      </c>
      <c r="N52" s="34">
        <f t="shared" si="2"/>
        <v>0</v>
      </c>
      <c r="O52" s="43">
        <f t="shared" si="9"/>
        <v>0</v>
      </c>
      <c r="Q52" s="94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49</v>
      </c>
      <c r="B53" s="102">
        <f t="shared" si="4"/>
        <v>44905</v>
      </c>
      <c r="C53" s="28"/>
      <c r="D53" s="28"/>
      <c r="E53" s="96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10"/>
        <v>0</v>
      </c>
      <c r="M53" s="94">
        <f t="shared" si="1"/>
        <v>0</v>
      </c>
      <c r="N53" s="34">
        <f t="shared" si="2"/>
        <v>0</v>
      </c>
      <c r="O53" s="43">
        <f t="shared" si="9"/>
        <v>0</v>
      </c>
      <c r="Q53" s="94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50</v>
      </c>
      <c r="B54" s="102">
        <f t="shared" si="4"/>
        <v>44912</v>
      </c>
      <c r="C54" s="28"/>
      <c r="D54" s="28"/>
      <c r="E54" s="96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10"/>
        <v>0</v>
      </c>
      <c r="M54" s="94">
        <f t="shared" si="1"/>
        <v>0</v>
      </c>
      <c r="N54" s="34">
        <f t="shared" si="2"/>
        <v>0</v>
      </c>
      <c r="O54" s="43">
        <f t="shared" si="9"/>
        <v>0</v>
      </c>
      <c r="Q54" s="94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51</v>
      </c>
      <c r="B55" s="102">
        <f t="shared" si="4"/>
        <v>44919</v>
      </c>
      <c r="C55" s="28"/>
      <c r="D55" s="28"/>
      <c r="E55" s="96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10"/>
        <v>0</v>
      </c>
      <c r="M55" s="94">
        <f t="shared" si="1"/>
        <v>0</v>
      </c>
      <c r="N55" s="34">
        <f t="shared" si="2"/>
        <v>0</v>
      </c>
      <c r="O55" s="43">
        <f t="shared" si="9"/>
        <v>0</v>
      </c>
      <c r="Q55" s="94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52</v>
      </c>
      <c r="B56" s="102">
        <f t="shared" si="4"/>
        <v>44926</v>
      </c>
      <c r="C56" s="28"/>
      <c r="D56" s="28"/>
      <c r="E56" s="96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10"/>
        <v>0</v>
      </c>
      <c r="M56" s="94">
        <f t="shared" si="1"/>
        <v>0</v>
      </c>
      <c r="N56" s="34">
        <f t="shared" si="2"/>
        <v>0</v>
      </c>
      <c r="O56" s="43">
        <f t="shared" si="9"/>
        <v>0</v>
      </c>
      <c r="Q56" s="94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8" spans="1:19" x14ac:dyDescent="0.25">
      <c r="C58" s="110" t="s">
        <v>51</v>
      </c>
      <c r="D58" s="111"/>
      <c r="E58" s="111"/>
      <c r="F58" s="111"/>
      <c r="G58" s="111"/>
      <c r="H58" s="112"/>
    </row>
    <row r="59" spans="1:19" x14ac:dyDescent="0.25">
      <c r="C59" s="113" t="s">
        <v>52</v>
      </c>
      <c r="D59" s="114"/>
      <c r="E59" s="114"/>
      <c r="F59" s="114"/>
      <c r="G59" s="114"/>
      <c r="H59" s="115"/>
    </row>
    <row r="70" spans="21:21" x14ac:dyDescent="0.25">
      <c r="U70" s="78"/>
    </row>
  </sheetData>
  <mergeCells count="15">
    <mergeCell ref="C58:H58"/>
    <mergeCell ref="C59:H59"/>
    <mergeCell ref="AA10:AB10"/>
    <mergeCell ref="AA1:AB1"/>
    <mergeCell ref="U2:V2"/>
    <mergeCell ref="X2:Y2"/>
    <mergeCell ref="Q1:S1"/>
    <mergeCell ref="AA4:AB4"/>
    <mergeCell ref="F1:K1"/>
    <mergeCell ref="C1:E1"/>
    <mergeCell ref="R2:S2"/>
    <mergeCell ref="F2:G2"/>
    <mergeCell ref="C2:D2"/>
    <mergeCell ref="M1:O1"/>
    <mergeCell ref="N2:O2"/>
  </mergeCells>
  <phoneticPr fontId="0" type="noConversion"/>
  <conditionalFormatting sqref="AA9:AB9">
    <cfRule type="expression" dxfId="5" priority="1">
      <formula>$AA9&lt;0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0"/>
  <sheetViews>
    <sheetView zoomScaleNormal="100" workbookViewId="0">
      <pane xSplit="2" ySplit="3" topLeftCell="C4" activePane="bottomRight" state="frozen"/>
      <selection activeCell="S5" sqref="S5"/>
      <selection pane="topRight" activeCell="S5" sqref="S5"/>
      <selection pane="bottomLeft" activeCell="S5" sqref="S5"/>
      <selection pane="bottomRight" activeCell="C4" sqref="C4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32" t="s">
        <v>26</v>
      </c>
      <c r="D1" s="132"/>
      <c r="E1" s="133"/>
      <c r="F1" s="129" t="s">
        <v>19</v>
      </c>
      <c r="G1" s="130"/>
      <c r="H1" s="130"/>
      <c r="I1" s="130"/>
      <c r="J1" s="130"/>
      <c r="K1" s="131"/>
      <c r="L1" s="65"/>
      <c r="M1" s="139" t="s">
        <v>25</v>
      </c>
      <c r="N1" s="140"/>
      <c r="O1" s="141"/>
      <c r="P1" s="65"/>
      <c r="Q1" s="124" t="s">
        <v>21</v>
      </c>
      <c r="R1" s="125"/>
      <c r="S1" s="126"/>
      <c r="U1" s="67"/>
      <c r="V1" s="68"/>
      <c r="W1" s="69" t="s">
        <v>24</v>
      </c>
      <c r="X1" s="70"/>
      <c r="Y1" s="71"/>
      <c r="AA1" s="118" t="s">
        <v>38</v>
      </c>
      <c r="AB1" s="119"/>
    </row>
    <row r="2" spans="1:28" x14ac:dyDescent="0.25">
      <c r="A2" s="53" t="s">
        <v>15</v>
      </c>
      <c r="B2" s="54"/>
      <c r="C2" s="138" t="s">
        <v>16</v>
      </c>
      <c r="D2" s="138"/>
      <c r="E2" s="92"/>
      <c r="F2" s="136" t="s">
        <v>16</v>
      </c>
      <c r="G2" s="137"/>
      <c r="H2" s="84" t="s">
        <v>46</v>
      </c>
      <c r="I2" s="83" t="s">
        <v>16</v>
      </c>
      <c r="J2" s="84" t="s">
        <v>47</v>
      </c>
      <c r="K2" s="35"/>
      <c r="L2" s="66"/>
      <c r="M2" s="92" t="s">
        <v>26</v>
      </c>
      <c r="N2" s="134" t="s">
        <v>19</v>
      </c>
      <c r="O2" s="135"/>
      <c r="P2" s="66"/>
      <c r="Q2" s="92" t="s">
        <v>26</v>
      </c>
      <c r="R2" s="134" t="s">
        <v>19</v>
      </c>
      <c r="S2" s="135"/>
      <c r="U2" s="120" t="s">
        <v>17</v>
      </c>
      <c r="V2" s="121"/>
      <c r="W2" s="72">
        <f>U3+X3</f>
        <v>0</v>
      </c>
      <c r="X2" s="122" t="s">
        <v>18</v>
      </c>
      <c r="Y2" s="123"/>
      <c r="AA2" s="75"/>
      <c r="AB2" s="86" t="s">
        <v>35</v>
      </c>
    </row>
    <row r="3" spans="1:28" ht="12.75" customHeight="1" x14ac:dyDescent="0.25">
      <c r="A3" s="55" t="s">
        <v>20</v>
      </c>
      <c r="B3" s="56" t="s">
        <v>23</v>
      </c>
      <c r="C3" s="90" t="s">
        <v>27</v>
      </c>
      <c r="D3" s="90" t="s">
        <v>28</v>
      </c>
      <c r="E3" s="95" t="s">
        <v>22</v>
      </c>
      <c r="F3" s="31" t="s">
        <v>43</v>
      </c>
      <c r="G3" s="37" t="s">
        <v>44</v>
      </c>
      <c r="H3" s="37" t="s">
        <v>45</v>
      </c>
      <c r="I3" s="31" t="s">
        <v>47</v>
      </c>
      <c r="J3" s="37" t="s">
        <v>48</v>
      </c>
      <c r="K3" s="32" t="s">
        <v>22</v>
      </c>
      <c r="L3" s="66"/>
      <c r="M3" s="93" t="s">
        <v>22</v>
      </c>
      <c r="N3" s="32" t="s">
        <v>22</v>
      </c>
      <c r="O3" s="42" t="s">
        <v>41</v>
      </c>
      <c r="P3" s="66"/>
      <c r="Q3" s="93" t="s">
        <v>22</v>
      </c>
      <c r="R3" s="32" t="s">
        <v>22</v>
      </c>
      <c r="S3" s="42" t="s">
        <v>41</v>
      </c>
      <c r="U3" s="31">
        <f>SUM(K5:K56)</f>
        <v>0</v>
      </c>
      <c r="V3" s="44">
        <f>IF(W2=0,0,U3/W2)</f>
        <v>0</v>
      </c>
      <c r="W3" s="73"/>
      <c r="X3" s="90">
        <f>SUM(E5:E56)</f>
        <v>0</v>
      </c>
      <c r="Y3" s="91">
        <f>IF(W2=0,0,X3/W2)</f>
        <v>0</v>
      </c>
      <c r="AA3" s="89">
        <f>AA2*X3</f>
        <v>0</v>
      </c>
      <c r="AB3" s="86" t="s">
        <v>36</v>
      </c>
    </row>
    <row r="4" spans="1:28" ht="12.75" customHeight="1" x14ac:dyDescent="0.25">
      <c r="A4" s="57">
        <f>(B4-WEEKDAY(B4-1)+4-(TRUNC(DATE(YEAR(B4-WEEKDAY(B4-1)+4),1,2)/7)*7+5))/7+1</f>
        <v>52</v>
      </c>
      <c r="B4" s="102">
        <f>Jaar1!B56</f>
        <v>44926</v>
      </c>
      <c r="C4" s="97">
        <f>Jaar1!C56</f>
        <v>0</v>
      </c>
      <c r="D4" s="98">
        <f>Jaar1!D56</f>
        <v>0</v>
      </c>
      <c r="E4" s="96"/>
      <c r="F4" s="99">
        <f>Jaar1!F56</f>
        <v>0</v>
      </c>
      <c r="G4" s="100">
        <f>Jaar1!G56</f>
        <v>0</v>
      </c>
      <c r="H4" s="40"/>
      <c r="I4" s="101">
        <f>Jaar1!I56</f>
        <v>0</v>
      </c>
      <c r="J4" s="40"/>
      <c r="K4" s="34"/>
      <c r="M4" s="94"/>
      <c r="N4" s="34"/>
      <c r="O4" s="43"/>
      <c r="Q4" s="94"/>
      <c r="R4" s="34"/>
      <c r="S4" s="43"/>
      <c r="U4" s="30"/>
      <c r="V4" s="30"/>
      <c r="W4" s="30"/>
      <c r="X4" s="30"/>
      <c r="Y4" s="30"/>
      <c r="AA4" s="127" t="s">
        <v>39</v>
      </c>
      <c r="AB4" s="128"/>
    </row>
    <row r="5" spans="1:28" x14ac:dyDescent="0.25">
      <c r="A5" s="57">
        <f t="shared" ref="A5:A56" si="0">(B5-WEEKDAY(B5-1)+4-(TRUNC(DATE(YEAR(B5-WEEKDAY(B5-1)+4),1,2)/7)*7+5))/7+1</f>
        <v>1</v>
      </c>
      <c r="B5" s="102">
        <f>B4+7</f>
        <v>44933</v>
      </c>
      <c r="C5" s="28"/>
      <c r="D5" s="28"/>
      <c r="E5" s="96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4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4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80">
        <f>SUM(J5:J56)</f>
        <v>0</v>
      </c>
      <c r="AB5" s="76" t="s">
        <v>42</v>
      </c>
    </row>
    <row r="6" spans="1:28" x14ac:dyDescent="0.25">
      <c r="A6" s="57">
        <f t="shared" si="0"/>
        <v>2</v>
      </c>
      <c r="B6" s="102">
        <f t="shared" ref="B6:B56" si="4">B5+7</f>
        <v>44940</v>
      </c>
      <c r="C6" s="28"/>
      <c r="D6" s="28"/>
      <c r="E6" s="96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4">
        <f t="shared" si="1"/>
        <v>0</v>
      </c>
      <c r="N6" s="34">
        <f t="shared" si="2"/>
        <v>0</v>
      </c>
      <c r="O6" s="43">
        <f t="shared" si="3"/>
        <v>0</v>
      </c>
      <c r="Q6" s="94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1">
        <f>-U3</f>
        <v>0</v>
      </c>
      <c r="AB6" s="76" t="s">
        <v>40</v>
      </c>
    </row>
    <row r="7" spans="1:28" x14ac:dyDescent="0.25">
      <c r="A7" s="57">
        <f t="shared" si="0"/>
        <v>3</v>
      </c>
      <c r="B7" s="102">
        <f t="shared" si="4"/>
        <v>44947</v>
      </c>
      <c r="C7" s="28"/>
      <c r="D7" s="28"/>
      <c r="E7" s="96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4">
        <f t="shared" si="1"/>
        <v>0</v>
      </c>
      <c r="N7" s="34">
        <f t="shared" si="2"/>
        <v>0</v>
      </c>
      <c r="O7" s="43">
        <f t="shared" si="3"/>
        <v>0</v>
      </c>
      <c r="Q7" s="94">
        <f>IF(C7+D7=0,0,SUM(E$4:E7))</f>
        <v>0</v>
      </c>
      <c r="R7" s="34">
        <f>IF(I7=0,0,SUM(K$4:K7))</f>
        <v>0</v>
      </c>
      <c r="S7" s="43">
        <f>IF(F7+G7=0,0,SUM(O$4:O7))</f>
        <v>0</v>
      </c>
      <c r="AA7" s="80">
        <f>AA5+AA6</f>
        <v>0</v>
      </c>
      <c r="AB7" s="76" t="s">
        <v>41</v>
      </c>
    </row>
    <row r="8" spans="1:28" x14ac:dyDescent="0.25">
      <c r="A8" s="57">
        <f t="shared" si="0"/>
        <v>4</v>
      </c>
      <c r="B8" s="102">
        <f t="shared" si="4"/>
        <v>44954</v>
      </c>
      <c r="C8" s="28"/>
      <c r="D8" s="28"/>
      <c r="E8" s="96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4">
        <f t="shared" si="1"/>
        <v>0</v>
      </c>
      <c r="N8" s="34">
        <f t="shared" si="2"/>
        <v>0</v>
      </c>
      <c r="O8" s="43">
        <f t="shared" si="3"/>
        <v>0</v>
      </c>
      <c r="Q8" s="94">
        <f>IF(C8+D8=0,0,SUM(E$4:E8))</f>
        <v>0</v>
      </c>
      <c r="R8" s="34">
        <f>IF(I8=0,0,SUM(K$4:K8))</f>
        <v>0</v>
      </c>
      <c r="S8" s="43">
        <f>IF(F8+G8=0,0,SUM(O$4:O8))</f>
        <v>0</v>
      </c>
      <c r="AA8" s="85">
        <f>X3</f>
        <v>0</v>
      </c>
      <c r="AB8" s="86" t="s">
        <v>18</v>
      </c>
    </row>
    <row r="9" spans="1:28" x14ac:dyDescent="0.25">
      <c r="A9" s="57">
        <f t="shared" si="0"/>
        <v>5</v>
      </c>
      <c r="B9" s="102">
        <f t="shared" si="4"/>
        <v>44961</v>
      </c>
      <c r="C9" s="28"/>
      <c r="D9" s="28"/>
      <c r="E9" s="96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4">
        <f t="shared" si="1"/>
        <v>0</v>
      </c>
      <c r="N9" s="34">
        <f t="shared" si="2"/>
        <v>0</v>
      </c>
      <c r="O9" s="43">
        <f t="shared" si="3"/>
        <v>0</v>
      </c>
      <c r="Q9" s="94">
        <f>IF(C9+D9=0,0,SUM(E$4:E9))</f>
        <v>0</v>
      </c>
      <c r="R9" s="34">
        <f>IF(I9=0,0,SUM(K$4:K9))</f>
        <v>0</v>
      </c>
      <c r="S9" s="43">
        <f>IF(F9+G9=0,0,SUM(O$4:O9))</f>
        <v>0</v>
      </c>
      <c r="AA9" s="87">
        <f>AA8-AA7</f>
        <v>0</v>
      </c>
      <c r="AB9" s="88" t="str">
        <f>"kWh "&amp;IF(AA9&lt;0,"wordt vergoed","betalen")</f>
        <v>kWh betalen</v>
      </c>
    </row>
    <row r="10" spans="1:28" x14ac:dyDescent="0.25">
      <c r="A10" s="57">
        <f t="shared" si="0"/>
        <v>6</v>
      </c>
      <c r="B10" s="102">
        <f t="shared" si="4"/>
        <v>44968</v>
      </c>
      <c r="C10" s="28"/>
      <c r="D10" s="28"/>
      <c r="E10" s="96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4">
        <f t="shared" si="1"/>
        <v>0</v>
      </c>
      <c r="N10" s="34">
        <f t="shared" si="2"/>
        <v>0</v>
      </c>
      <c r="O10" s="43">
        <f t="shared" si="3"/>
        <v>0</v>
      </c>
      <c r="Q10" s="94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6" t="s">
        <v>37</v>
      </c>
      <c r="AB10" s="117"/>
    </row>
    <row r="11" spans="1:28" x14ac:dyDescent="0.25">
      <c r="A11" s="57">
        <f t="shared" si="0"/>
        <v>7</v>
      </c>
      <c r="B11" s="102">
        <f t="shared" si="4"/>
        <v>44975</v>
      </c>
      <c r="C11" s="28"/>
      <c r="D11" s="28"/>
      <c r="E11" s="96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4">
        <f t="shared" si="1"/>
        <v>0</v>
      </c>
      <c r="N11" s="34">
        <f t="shared" si="2"/>
        <v>0</v>
      </c>
      <c r="O11" s="43">
        <f t="shared" si="3"/>
        <v>0</v>
      </c>
      <c r="Q11" s="94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35</v>
      </c>
    </row>
    <row r="12" spans="1:28" x14ac:dyDescent="0.25">
      <c r="A12" s="57">
        <f t="shared" si="0"/>
        <v>8</v>
      </c>
      <c r="B12" s="102">
        <f t="shared" si="4"/>
        <v>44982</v>
      </c>
      <c r="C12" s="28"/>
      <c r="D12" s="28"/>
      <c r="E12" s="96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4">
        <f t="shared" si="1"/>
        <v>0</v>
      </c>
      <c r="N12" s="34">
        <f t="shared" si="2"/>
        <v>0</v>
      </c>
      <c r="O12" s="43">
        <f t="shared" si="3"/>
        <v>0</v>
      </c>
      <c r="Q12" s="94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9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9</v>
      </c>
      <c r="B13" s="102">
        <f t="shared" si="4"/>
        <v>44989</v>
      </c>
      <c r="C13" s="28"/>
      <c r="D13" s="28"/>
      <c r="E13" s="96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4">
        <f t="shared" si="1"/>
        <v>0</v>
      </c>
      <c r="N13" s="34">
        <f t="shared" si="2"/>
        <v>0</v>
      </c>
      <c r="O13" s="43">
        <f t="shared" si="3"/>
        <v>0</v>
      </c>
      <c r="Q13" s="94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10</v>
      </c>
      <c r="B14" s="102">
        <f t="shared" si="4"/>
        <v>44996</v>
      </c>
      <c r="C14" s="28"/>
      <c r="D14" s="28"/>
      <c r="E14" s="96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4">
        <f t="shared" si="1"/>
        <v>0</v>
      </c>
      <c r="N14" s="34">
        <f t="shared" si="2"/>
        <v>0</v>
      </c>
      <c r="O14" s="43">
        <f t="shared" si="3"/>
        <v>0</v>
      </c>
      <c r="Q14" s="94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11</v>
      </c>
      <c r="B15" s="102">
        <f t="shared" si="4"/>
        <v>45003</v>
      </c>
      <c r="C15" s="28"/>
      <c r="D15" s="28"/>
      <c r="E15" s="96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4">
        <f t="shared" si="1"/>
        <v>0</v>
      </c>
      <c r="N15" s="34">
        <f t="shared" si="2"/>
        <v>0</v>
      </c>
      <c r="O15" s="43">
        <f t="shared" si="3"/>
        <v>0</v>
      </c>
      <c r="Q15" s="94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12</v>
      </c>
      <c r="B16" s="102">
        <f t="shared" si="4"/>
        <v>45010</v>
      </c>
      <c r="C16" s="28"/>
      <c r="D16" s="28"/>
      <c r="E16" s="96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4">
        <f t="shared" si="1"/>
        <v>0</v>
      </c>
      <c r="N16" s="34">
        <f t="shared" si="2"/>
        <v>0</v>
      </c>
      <c r="O16" s="43">
        <f t="shared" si="3"/>
        <v>0</v>
      </c>
      <c r="Q16" s="94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13</v>
      </c>
      <c r="B17" s="102">
        <f t="shared" si="4"/>
        <v>45017</v>
      </c>
      <c r="C17" s="28"/>
      <c r="D17" s="28"/>
      <c r="E17" s="96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4">
        <f t="shared" si="1"/>
        <v>0</v>
      </c>
      <c r="N17" s="34">
        <f t="shared" si="2"/>
        <v>0</v>
      </c>
      <c r="O17" s="43">
        <f t="shared" si="3"/>
        <v>0</v>
      </c>
      <c r="Q17" s="94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14</v>
      </c>
      <c r="B18" s="102">
        <f t="shared" si="4"/>
        <v>45024</v>
      </c>
      <c r="C18" s="28"/>
      <c r="D18" s="28"/>
      <c r="E18" s="96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4">
        <f t="shared" si="1"/>
        <v>0</v>
      </c>
      <c r="N18" s="34">
        <f t="shared" si="2"/>
        <v>0</v>
      </c>
      <c r="O18" s="43">
        <f t="shared" si="3"/>
        <v>0</v>
      </c>
      <c r="Q18" s="94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15</v>
      </c>
      <c r="B19" s="102">
        <f t="shared" si="4"/>
        <v>45031</v>
      </c>
      <c r="C19" s="28"/>
      <c r="D19" s="28"/>
      <c r="E19" s="96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4">
        <f t="shared" si="1"/>
        <v>0</v>
      </c>
      <c r="N19" s="34">
        <f t="shared" si="2"/>
        <v>0</v>
      </c>
      <c r="O19" s="43">
        <f t="shared" si="3"/>
        <v>0</v>
      </c>
      <c r="Q19" s="94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16</v>
      </c>
      <c r="B20" s="102">
        <f t="shared" si="4"/>
        <v>45038</v>
      </c>
      <c r="C20" s="28"/>
      <c r="D20" s="28"/>
      <c r="E20" s="96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4">
        <f t="shared" si="1"/>
        <v>0</v>
      </c>
      <c r="N20" s="34">
        <f t="shared" si="2"/>
        <v>0</v>
      </c>
      <c r="O20" s="43">
        <f t="shared" si="3"/>
        <v>0</v>
      </c>
      <c r="Q20" s="94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17</v>
      </c>
      <c r="B21" s="102">
        <f t="shared" si="4"/>
        <v>45045</v>
      </c>
      <c r="C21" s="28"/>
      <c r="D21" s="28"/>
      <c r="E21" s="96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4">
        <f t="shared" si="1"/>
        <v>0</v>
      </c>
      <c r="N21" s="34">
        <f t="shared" si="2"/>
        <v>0</v>
      </c>
      <c r="O21" s="43">
        <f t="shared" si="3"/>
        <v>0</v>
      </c>
      <c r="Q21" s="94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18</v>
      </c>
      <c r="B22" s="102">
        <f t="shared" si="4"/>
        <v>45052</v>
      </c>
      <c r="C22" s="28"/>
      <c r="D22" s="28"/>
      <c r="E22" s="96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4">
        <f t="shared" si="1"/>
        <v>0</v>
      </c>
      <c r="N22" s="34">
        <f t="shared" si="2"/>
        <v>0</v>
      </c>
      <c r="O22" s="43">
        <f t="shared" si="3"/>
        <v>0</v>
      </c>
      <c r="Q22" s="94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19</v>
      </c>
      <c r="B23" s="102">
        <f t="shared" si="4"/>
        <v>45059</v>
      </c>
      <c r="C23" s="28"/>
      <c r="D23" s="28"/>
      <c r="E23" s="96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4">
        <f t="shared" si="1"/>
        <v>0</v>
      </c>
      <c r="N23" s="34">
        <f t="shared" si="2"/>
        <v>0</v>
      </c>
      <c r="O23" s="43">
        <f t="shared" si="3"/>
        <v>0</v>
      </c>
      <c r="Q23" s="94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20</v>
      </c>
      <c r="B24" s="102">
        <f t="shared" si="4"/>
        <v>45066</v>
      </c>
      <c r="C24" s="28"/>
      <c r="D24" s="28"/>
      <c r="E24" s="96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4">
        <f t="shared" si="1"/>
        <v>0</v>
      </c>
      <c r="N24" s="34">
        <f t="shared" si="2"/>
        <v>0</v>
      </c>
      <c r="O24" s="43">
        <f t="shared" si="3"/>
        <v>0</v>
      </c>
      <c r="Q24" s="94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21</v>
      </c>
      <c r="B25" s="102">
        <f t="shared" si="4"/>
        <v>45073</v>
      </c>
      <c r="C25" s="28"/>
      <c r="D25" s="28"/>
      <c r="E25" s="96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4">
        <f t="shared" si="1"/>
        <v>0</v>
      </c>
      <c r="N25" s="34">
        <f t="shared" si="2"/>
        <v>0</v>
      </c>
      <c r="O25" s="43">
        <f t="shared" si="3"/>
        <v>0</v>
      </c>
      <c r="Q25" s="94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22</v>
      </c>
      <c r="B26" s="102">
        <f t="shared" si="4"/>
        <v>45080</v>
      </c>
      <c r="C26" s="28"/>
      <c r="D26" s="28"/>
      <c r="E26" s="96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4">
        <f t="shared" si="1"/>
        <v>0</v>
      </c>
      <c r="N26" s="34">
        <f t="shared" si="2"/>
        <v>0</v>
      </c>
      <c r="O26" s="43">
        <f t="shared" si="3"/>
        <v>0</v>
      </c>
      <c r="Q26" s="94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23</v>
      </c>
      <c r="B27" s="102">
        <f t="shared" si="4"/>
        <v>45087</v>
      </c>
      <c r="C27" s="28"/>
      <c r="D27" s="28"/>
      <c r="E27" s="96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4">
        <f t="shared" si="1"/>
        <v>0</v>
      </c>
      <c r="N27" s="34">
        <f t="shared" si="2"/>
        <v>0</v>
      </c>
      <c r="O27" s="43">
        <f t="shared" si="3"/>
        <v>0</v>
      </c>
      <c r="Q27" s="94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24</v>
      </c>
      <c r="B28" s="102">
        <f t="shared" si="4"/>
        <v>45094</v>
      </c>
      <c r="C28" s="28"/>
      <c r="D28" s="28"/>
      <c r="E28" s="96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4">
        <f t="shared" si="1"/>
        <v>0</v>
      </c>
      <c r="N28" s="34">
        <f t="shared" si="2"/>
        <v>0</v>
      </c>
      <c r="O28" s="43">
        <f t="shared" si="3"/>
        <v>0</v>
      </c>
      <c r="Q28" s="94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25</v>
      </c>
      <c r="B29" s="102">
        <f t="shared" si="4"/>
        <v>45101</v>
      </c>
      <c r="C29" s="28"/>
      <c r="D29" s="28"/>
      <c r="E29" s="96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4">
        <f t="shared" si="1"/>
        <v>0</v>
      </c>
      <c r="N29" s="34">
        <f t="shared" si="2"/>
        <v>0</v>
      </c>
      <c r="O29" s="43">
        <f t="shared" si="3"/>
        <v>0</v>
      </c>
      <c r="Q29" s="94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26</v>
      </c>
      <c r="B30" s="102">
        <f t="shared" si="4"/>
        <v>45108</v>
      </c>
      <c r="C30" s="28"/>
      <c r="D30" s="28"/>
      <c r="E30" s="96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4">
        <f t="shared" si="1"/>
        <v>0</v>
      </c>
      <c r="N30" s="34">
        <f t="shared" si="2"/>
        <v>0</v>
      </c>
      <c r="O30" s="43">
        <f t="shared" si="3"/>
        <v>0</v>
      </c>
      <c r="Q30" s="94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27</v>
      </c>
      <c r="B31" s="102">
        <f t="shared" si="4"/>
        <v>45115</v>
      </c>
      <c r="C31" s="28"/>
      <c r="D31" s="28"/>
      <c r="E31" s="96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4">
        <f t="shared" si="1"/>
        <v>0</v>
      </c>
      <c r="N31" s="34">
        <f t="shared" si="2"/>
        <v>0</v>
      </c>
      <c r="O31" s="43">
        <f t="shared" si="3"/>
        <v>0</v>
      </c>
      <c r="Q31" s="94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28</v>
      </c>
      <c r="B32" s="102">
        <f t="shared" si="4"/>
        <v>45122</v>
      </c>
      <c r="C32" s="28"/>
      <c r="D32" s="28"/>
      <c r="E32" s="96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4">
        <f t="shared" si="1"/>
        <v>0</v>
      </c>
      <c r="N32" s="34">
        <f t="shared" si="2"/>
        <v>0</v>
      </c>
      <c r="O32" s="43">
        <f t="shared" si="3"/>
        <v>0</v>
      </c>
      <c r="Q32" s="94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29</v>
      </c>
      <c r="B33" s="102">
        <f t="shared" si="4"/>
        <v>45129</v>
      </c>
      <c r="C33" s="28"/>
      <c r="D33" s="28"/>
      <c r="E33" s="96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4">
        <f t="shared" si="1"/>
        <v>0</v>
      </c>
      <c r="N33" s="34">
        <f t="shared" si="2"/>
        <v>0</v>
      </c>
      <c r="O33" s="43">
        <f t="shared" si="3"/>
        <v>0</v>
      </c>
      <c r="Q33" s="94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30</v>
      </c>
      <c r="B34" s="102">
        <f t="shared" si="4"/>
        <v>45136</v>
      </c>
      <c r="C34" s="28"/>
      <c r="D34" s="28"/>
      <c r="E34" s="96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4">
        <f t="shared" si="1"/>
        <v>0</v>
      </c>
      <c r="N34" s="34">
        <f t="shared" si="2"/>
        <v>0</v>
      </c>
      <c r="O34" s="43">
        <f t="shared" si="3"/>
        <v>0</v>
      </c>
      <c r="Q34" s="94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31</v>
      </c>
      <c r="B35" s="102">
        <f t="shared" si="4"/>
        <v>45143</v>
      </c>
      <c r="C35" s="28"/>
      <c r="D35" s="28"/>
      <c r="E35" s="96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4">
        <f t="shared" si="1"/>
        <v>0</v>
      </c>
      <c r="N35" s="34">
        <f t="shared" si="2"/>
        <v>0</v>
      </c>
      <c r="O35" s="43">
        <f t="shared" si="3"/>
        <v>0</v>
      </c>
      <c r="Q35" s="94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32</v>
      </c>
      <c r="B36" s="102">
        <f t="shared" si="4"/>
        <v>45150</v>
      </c>
      <c r="C36" s="28"/>
      <c r="D36" s="28"/>
      <c r="E36" s="96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4">
        <f t="shared" si="1"/>
        <v>0</v>
      </c>
      <c r="N36" s="34">
        <f t="shared" si="2"/>
        <v>0</v>
      </c>
      <c r="O36" s="43">
        <f t="shared" si="3"/>
        <v>0</v>
      </c>
      <c r="Q36" s="94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33</v>
      </c>
      <c r="B37" s="102">
        <f t="shared" si="4"/>
        <v>45157</v>
      </c>
      <c r="C37" s="28"/>
      <c r="D37" s="28"/>
      <c r="E37" s="96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4">
        <f t="shared" si="1"/>
        <v>0</v>
      </c>
      <c r="N37" s="34">
        <f t="shared" si="2"/>
        <v>0</v>
      </c>
      <c r="O37" s="43">
        <f t="shared" si="3"/>
        <v>0</v>
      </c>
      <c r="Q37" s="94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34</v>
      </c>
      <c r="B38" s="102">
        <f t="shared" si="4"/>
        <v>45164</v>
      </c>
      <c r="C38" s="28"/>
      <c r="D38" s="28"/>
      <c r="E38" s="96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4">
        <f t="shared" si="1"/>
        <v>0</v>
      </c>
      <c r="N38" s="34">
        <f t="shared" si="2"/>
        <v>0</v>
      </c>
      <c r="O38" s="43">
        <f t="shared" si="3"/>
        <v>0</v>
      </c>
      <c r="Q38" s="94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35</v>
      </c>
      <c r="B39" s="102">
        <f t="shared" si="4"/>
        <v>45171</v>
      </c>
      <c r="C39" s="28"/>
      <c r="D39" s="28"/>
      <c r="E39" s="96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4">
        <f t="shared" si="1"/>
        <v>0</v>
      </c>
      <c r="N39" s="34">
        <f t="shared" si="2"/>
        <v>0</v>
      </c>
      <c r="O39" s="43">
        <f t="shared" si="3"/>
        <v>0</v>
      </c>
      <c r="Q39" s="94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36</v>
      </c>
      <c r="B40" s="102">
        <f t="shared" si="4"/>
        <v>45178</v>
      </c>
      <c r="C40" s="28"/>
      <c r="D40" s="28"/>
      <c r="E40" s="96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4">
        <f t="shared" si="1"/>
        <v>0</v>
      </c>
      <c r="N40" s="34">
        <f t="shared" si="2"/>
        <v>0</v>
      </c>
      <c r="O40" s="43">
        <f t="shared" si="3"/>
        <v>0</v>
      </c>
      <c r="Q40" s="94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37</v>
      </c>
      <c r="B41" s="102">
        <f t="shared" si="4"/>
        <v>45185</v>
      </c>
      <c r="C41" s="28"/>
      <c r="D41" s="28"/>
      <c r="E41" s="96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4">
        <f t="shared" si="1"/>
        <v>0</v>
      </c>
      <c r="N41" s="34">
        <f t="shared" si="2"/>
        <v>0</v>
      </c>
      <c r="O41" s="43">
        <f t="shared" si="3"/>
        <v>0</v>
      </c>
      <c r="Q41" s="94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38</v>
      </c>
      <c r="B42" s="102">
        <f t="shared" si="4"/>
        <v>45192</v>
      </c>
      <c r="C42" s="28"/>
      <c r="D42" s="28"/>
      <c r="E42" s="96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4">
        <f t="shared" si="1"/>
        <v>0</v>
      </c>
      <c r="N42" s="34">
        <f t="shared" si="2"/>
        <v>0</v>
      </c>
      <c r="O42" s="43">
        <f t="shared" si="3"/>
        <v>0</v>
      </c>
      <c r="Q42" s="94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39</v>
      </c>
      <c r="B43" s="102">
        <f t="shared" si="4"/>
        <v>45199</v>
      </c>
      <c r="C43" s="28"/>
      <c r="D43" s="28"/>
      <c r="E43" s="96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4">
        <f t="shared" si="1"/>
        <v>0</v>
      </c>
      <c r="N43" s="34">
        <f t="shared" si="2"/>
        <v>0</v>
      </c>
      <c r="O43" s="43">
        <f t="shared" si="3"/>
        <v>0</v>
      </c>
      <c r="Q43" s="94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40</v>
      </c>
      <c r="B44" s="102">
        <f t="shared" si="4"/>
        <v>45206</v>
      </c>
      <c r="C44" s="28"/>
      <c r="D44" s="28"/>
      <c r="E44" s="96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4">
        <f t="shared" si="1"/>
        <v>0</v>
      </c>
      <c r="N44" s="34">
        <f t="shared" si="2"/>
        <v>0</v>
      </c>
      <c r="O44" s="43">
        <f t="shared" si="3"/>
        <v>0</v>
      </c>
      <c r="Q44" s="94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41</v>
      </c>
      <c r="B45" s="102">
        <f t="shared" si="4"/>
        <v>45213</v>
      </c>
      <c r="C45" s="28"/>
      <c r="D45" s="28"/>
      <c r="E45" s="96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4">
        <f t="shared" si="1"/>
        <v>0</v>
      </c>
      <c r="N45" s="34">
        <f t="shared" si="2"/>
        <v>0</v>
      </c>
      <c r="O45" s="43">
        <f t="shared" si="3"/>
        <v>0</v>
      </c>
      <c r="Q45" s="94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42</v>
      </c>
      <c r="B46" s="102">
        <f t="shared" si="4"/>
        <v>45220</v>
      </c>
      <c r="C46" s="28"/>
      <c r="D46" s="28"/>
      <c r="E46" s="96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4">
        <f t="shared" si="1"/>
        <v>0</v>
      </c>
      <c r="N46" s="34">
        <f t="shared" si="2"/>
        <v>0</v>
      </c>
      <c r="O46" s="43">
        <f t="shared" si="3"/>
        <v>0</v>
      </c>
      <c r="Q46" s="94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43</v>
      </c>
      <c r="B47" s="102">
        <f t="shared" si="4"/>
        <v>45227</v>
      </c>
      <c r="C47" s="28"/>
      <c r="D47" s="28"/>
      <c r="E47" s="96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4">
        <f t="shared" si="1"/>
        <v>0</v>
      </c>
      <c r="N47" s="34">
        <f t="shared" si="2"/>
        <v>0</v>
      </c>
      <c r="O47" s="43">
        <f t="shared" si="3"/>
        <v>0</v>
      </c>
      <c r="Q47" s="94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44</v>
      </c>
      <c r="B48" s="102">
        <f t="shared" si="4"/>
        <v>45234</v>
      </c>
      <c r="C48" s="28"/>
      <c r="D48" s="28"/>
      <c r="E48" s="96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4">
        <f t="shared" si="1"/>
        <v>0</v>
      </c>
      <c r="N48" s="34">
        <f t="shared" si="2"/>
        <v>0</v>
      </c>
      <c r="O48" s="43">
        <f t="shared" si="3"/>
        <v>0</v>
      </c>
      <c r="Q48" s="94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45</v>
      </c>
      <c r="B49" s="102">
        <f t="shared" si="4"/>
        <v>45241</v>
      </c>
      <c r="C49" s="28"/>
      <c r="D49" s="28"/>
      <c r="E49" s="96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4">
        <f t="shared" si="1"/>
        <v>0</v>
      </c>
      <c r="N49" s="34">
        <f t="shared" si="2"/>
        <v>0</v>
      </c>
      <c r="O49" s="43">
        <f t="shared" si="3"/>
        <v>0</v>
      </c>
      <c r="Q49" s="94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46</v>
      </c>
      <c r="B50" s="102">
        <f t="shared" si="4"/>
        <v>45248</v>
      </c>
      <c r="C50" s="28"/>
      <c r="D50" s="28"/>
      <c r="E50" s="96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4">
        <f t="shared" si="1"/>
        <v>0</v>
      </c>
      <c r="N50" s="34">
        <f t="shared" si="2"/>
        <v>0</v>
      </c>
      <c r="O50" s="43">
        <f t="shared" si="3"/>
        <v>0</v>
      </c>
      <c r="Q50" s="94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47</v>
      </c>
      <c r="B51" s="102">
        <f t="shared" si="4"/>
        <v>45255</v>
      </c>
      <c r="C51" s="28"/>
      <c r="D51" s="28"/>
      <c r="E51" s="96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4">
        <f t="shared" si="1"/>
        <v>0</v>
      </c>
      <c r="N51" s="34">
        <f t="shared" si="2"/>
        <v>0</v>
      </c>
      <c r="O51" s="43">
        <f t="shared" si="3"/>
        <v>0</v>
      </c>
      <c r="Q51" s="94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48</v>
      </c>
      <c r="B52" s="102">
        <f t="shared" si="4"/>
        <v>45262</v>
      </c>
      <c r="C52" s="28"/>
      <c r="D52" s="28"/>
      <c r="E52" s="96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4">
        <f t="shared" si="1"/>
        <v>0</v>
      </c>
      <c r="N52" s="34">
        <f t="shared" si="2"/>
        <v>0</v>
      </c>
      <c r="O52" s="43">
        <f t="shared" si="3"/>
        <v>0</v>
      </c>
      <c r="Q52" s="94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49</v>
      </c>
      <c r="B53" s="102">
        <f t="shared" si="4"/>
        <v>45269</v>
      </c>
      <c r="C53" s="28"/>
      <c r="D53" s="28"/>
      <c r="E53" s="96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4">
        <f t="shared" si="1"/>
        <v>0</v>
      </c>
      <c r="N53" s="34">
        <f t="shared" si="2"/>
        <v>0</v>
      </c>
      <c r="O53" s="43">
        <f t="shared" si="3"/>
        <v>0</v>
      </c>
      <c r="Q53" s="94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50</v>
      </c>
      <c r="B54" s="102">
        <f t="shared" si="4"/>
        <v>45276</v>
      </c>
      <c r="C54" s="28"/>
      <c r="D54" s="28"/>
      <c r="E54" s="96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4">
        <f t="shared" si="1"/>
        <v>0</v>
      </c>
      <c r="N54" s="34">
        <f t="shared" si="2"/>
        <v>0</v>
      </c>
      <c r="O54" s="43">
        <f t="shared" si="3"/>
        <v>0</v>
      </c>
      <c r="Q54" s="94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51</v>
      </c>
      <c r="B55" s="102">
        <f t="shared" si="4"/>
        <v>45283</v>
      </c>
      <c r="C55" s="28"/>
      <c r="D55" s="28"/>
      <c r="E55" s="96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4">
        <f t="shared" si="1"/>
        <v>0</v>
      </c>
      <c r="N55" s="34">
        <f t="shared" si="2"/>
        <v>0</v>
      </c>
      <c r="O55" s="43">
        <f t="shared" si="3"/>
        <v>0</v>
      </c>
      <c r="Q55" s="94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52</v>
      </c>
      <c r="B56" s="102">
        <f t="shared" si="4"/>
        <v>45290</v>
      </c>
      <c r="C56" s="28"/>
      <c r="D56" s="28"/>
      <c r="E56" s="96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4">
        <f t="shared" si="1"/>
        <v>0</v>
      </c>
      <c r="N56" s="34">
        <f t="shared" si="2"/>
        <v>0</v>
      </c>
      <c r="O56" s="43">
        <f t="shared" si="3"/>
        <v>0</v>
      </c>
      <c r="Q56" s="94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8" spans="1:19" x14ac:dyDescent="0.25">
      <c r="C58" s="110" t="s">
        <v>51</v>
      </c>
      <c r="D58" s="111"/>
      <c r="E58" s="111"/>
      <c r="F58" s="111"/>
      <c r="G58" s="111"/>
      <c r="H58" s="112"/>
    </row>
    <row r="59" spans="1:19" x14ac:dyDescent="0.25">
      <c r="C59" s="113" t="s">
        <v>52</v>
      </c>
      <c r="D59" s="114"/>
      <c r="E59" s="114"/>
      <c r="F59" s="114"/>
      <c r="G59" s="114"/>
      <c r="H59" s="115"/>
    </row>
    <row r="70" spans="21:21" x14ac:dyDescent="0.25">
      <c r="U70" s="78"/>
    </row>
  </sheetData>
  <mergeCells count="15">
    <mergeCell ref="X2:Y2"/>
    <mergeCell ref="AA4:AB4"/>
    <mergeCell ref="AA10:AB10"/>
    <mergeCell ref="C58:H58"/>
    <mergeCell ref="C59:H59"/>
    <mergeCell ref="C2:D2"/>
    <mergeCell ref="F2:G2"/>
    <mergeCell ref="N2:O2"/>
    <mergeCell ref="R2:S2"/>
    <mergeCell ref="U2:V2"/>
    <mergeCell ref="C1:E1"/>
    <mergeCell ref="F1:K1"/>
    <mergeCell ref="M1:O1"/>
    <mergeCell ref="Q1:S1"/>
    <mergeCell ref="AA1:AB1"/>
  </mergeCells>
  <conditionalFormatting sqref="AA9:AB9">
    <cfRule type="expression" dxfId="4" priority="1">
      <formula>$AA9&lt;0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0"/>
  <sheetViews>
    <sheetView zoomScaleNormal="100" workbookViewId="0">
      <pane xSplit="2" ySplit="3" topLeftCell="C4" activePane="bottomRight" state="frozen"/>
      <selection activeCell="S5" sqref="S5"/>
      <selection pane="topRight" activeCell="S5" sqref="S5"/>
      <selection pane="bottomLeft" activeCell="S5" sqref="S5"/>
      <selection pane="bottomRight" activeCell="C4" sqref="C4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32" t="s">
        <v>26</v>
      </c>
      <c r="D1" s="132"/>
      <c r="E1" s="133"/>
      <c r="F1" s="129" t="s">
        <v>19</v>
      </c>
      <c r="G1" s="130"/>
      <c r="H1" s="130"/>
      <c r="I1" s="130"/>
      <c r="J1" s="130"/>
      <c r="K1" s="131"/>
      <c r="L1" s="65"/>
      <c r="M1" s="139" t="s">
        <v>25</v>
      </c>
      <c r="N1" s="140"/>
      <c r="O1" s="141"/>
      <c r="P1" s="65"/>
      <c r="Q1" s="124" t="s">
        <v>21</v>
      </c>
      <c r="R1" s="125"/>
      <c r="S1" s="126"/>
      <c r="U1" s="67"/>
      <c r="V1" s="68"/>
      <c r="W1" s="69" t="s">
        <v>24</v>
      </c>
      <c r="X1" s="70"/>
      <c r="Y1" s="71"/>
      <c r="AA1" s="118" t="s">
        <v>38</v>
      </c>
      <c r="AB1" s="119"/>
    </row>
    <row r="2" spans="1:28" x14ac:dyDescent="0.25">
      <c r="A2" s="53" t="s">
        <v>15</v>
      </c>
      <c r="B2" s="54"/>
      <c r="C2" s="138" t="s">
        <v>16</v>
      </c>
      <c r="D2" s="138"/>
      <c r="E2" s="92"/>
      <c r="F2" s="136" t="s">
        <v>16</v>
      </c>
      <c r="G2" s="137"/>
      <c r="H2" s="84" t="s">
        <v>46</v>
      </c>
      <c r="I2" s="83" t="s">
        <v>16</v>
      </c>
      <c r="J2" s="84" t="s">
        <v>47</v>
      </c>
      <c r="K2" s="35"/>
      <c r="L2" s="66"/>
      <c r="M2" s="92" t="s">
        <v>26</v>
      </c>
      <c r="N2" s="134" t="s">
        <v>19</v>
      </c>
      <c r="O2" s="135"/>
      <c r="P2" s="66"/>
      <c r="Q2" s="92" t="s">
        <v>26</v>
      </c>
      <c r="R2" s="134" t="s">
        <v>19</v>
      </c>
      <c r="S2" s="135"/>
      <c r="U2" s="120" t="s">
        <v>17</v>
      </c>
      <c r="V2" s="121"/>
      <c r="W2" s="72">
        <f>U3+X3</f>
        <v>0</v>
      </c>
      <c r="X2" s="122" t="s">
        <v>18</v>
      </c>
      <c r="Y2" s="123"/>
      <c r="AA2" s="75"/>
      <c r="AB2" s="86" t="s">
        <v>35</v>
      </c>
    </row>
    <row r="3" spans="1:28" ht="12.75" customHeight="1" x14ac:dyDescent="0.25">
      <c r="A3" s="55" t="s">
        <v>20</v>
      </c>
      <c r="B3" s="56" t="s">
        <v>23</v>
      </c>
      <c r="C3" s="90" t="s">
        <v>27</v>
      </c>
      <c r="D3" s="90" t="s">
        <v>28</v>
      </c>
      <c r="E3" s="95" t="s">
        <v>22</v>
      </c>
      <c r="F3" s="31" t="s">
        <v>43</v>
      </c>
      <c r="G3" s="37" t="s">
        <v>44</v>
      </c>
      <c r="H3" s="37" t="s">
        <v>45</v>
      </c>
      <c r="I3" s="31" t="s">
        <v>47</v>
      </c>
      <c r="J3" s="37" t="s">
        <v>48</v>
      </c>
      <c r="K3" s="32" t="s">
        <v>22</v>
      </c>
      <c r="L3" s="66"/>
      <c r="M3" s="93" t="s">
        <v>22</v>
      </c>
      <c r="N3" s="32" t="s">
        <v>22</v>
      </c>
      <c r="O3" s="42" t="s">
        <v>41</v>
      </c>
      <c r="P3" s="66"/>
      <c r="Q3" s="93" t="s">
        <v>22</v>
      </c>
      <c r="R3" s="32" t="s">
        <v>22</v>
      </c>
      <c r="S3" s="42" t="s">
        <v>41</v>
      </c>
      <c r="U3" s="31">
        <f>SUM(K5:K56)</f>
        <v>0</v>
      </c>
      <c r="V3" s="44">
        <f>IF(W2=0,0,U3/W2)</f>
        <v>0</v>
      </c>
      <c r="W3" s="73"/>
      <c r="X3" s="90">
        <f>SUM(E5:E56)</f>
        <v>0</v>
      </c>
      <c r="Y3" s="91">
        <f>IF(W2=0,0,X3/W2)</f>
        <v>0</v>
      </c>
      <c r="AA3" s="89">
        <f>AA2*X3</f>
        <v>0</v>
      </c>
      <c r="AB3" s="86" t="s">
        <v>36</v>
      </c>
    </row>
    <row r="4" spans="1:28" ht="12.75" customHeight="1" x14ac:dyDescent="0.25">
      <c r="A4" s="57">
        <f>(B4-WEEKDAY(B4-1)+4-(TRUNC(DATE(YEAR(B4-WEEKDAY(B4-1)+4),1,2)/7)*7+5))/7+1</f>
        <v>52</v>
      </c>
      <c r="B4" s="102">
        <f>Jaar2!B56</f>
        <v>45290</v>
      </c>
      <c r="C4" s="97">
        <f>Jaar2!C56</f>
        <v>0</v>
      </c>
      <c r="D4" s="98">
        <f>Jaar2!D56</f>
        <v>0</v>
      </c>
      <c r="E4" s="96"/>
      <c r="F4" s="99">
        <f>Jaar2!F56</f>
        <v>0</v>
      </c>
      <c r="G4" s="100">
        <f>Jaar2!G56</f>
        <v>0</v>
      </c>
      <c r="H4" s="40"/>
      <c r="I4" s="101">
        <f>Jaar2!I56</f>
        <v>0</v>
      </c>
      <c r="J4" s="40"/>
      <c r="K4" s="34"/>
      <c r="M4" s="94"/>
      <c r="N4" s="34"/>
      <c r="O4" s="43"/>
      <c r="Q4" s="94"/>
      <c r="R4" s="34"/>
      <c r="S4" s="43"/>
      <c r="U4" s="30"/>
      <c r="V4" s="30"/>
      <c r="W4" s="30"/>
      <c r="X4" s="30"/>
      <c r="Y4" s="30"/>
      <c r="AA4" s="127" t="s">
        <v>39</v>
      </c>
      <c r="AB4" s="128"/>
    </row>
    <row r="5" spans="1:28" x14ac:dyDescent="0.25">
      <c r="A5" s="57">
        <f t="shared" ref="A5:A56" si="0">(B5-WEEKDAY(B5-1)+4-(TRUNC(DATE(YEAR(B5-WEEKDAY(B5-1)+4),1,2)/7)*7+5))/7+1</f>
        <v>1</v>
      </c>
      <c r="B5" s="102">
        <f>B4+7</f>
        <v>45297</v>
      </c>
      <c r="C5" s="28"/>
      <c r="D5" s="28"/>
      <c r="E5" s="96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4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4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80">
        <f>SUM(J5:J56)</f>
        <v>0</v>
      </c>
      <c r="AB5" s="76" t="s">
        <v>42</v>
      </c>
    </row>
    <row r="6" spans="1:28" x14ac:dyDescent="0.25">
      <c r="A6" s="57">
        <f t="shared" si="0"/>
        <v>2</v>
      </c>
      <c r="B6" s="102">
        <f t="shared" ref="B6:B56" si="4">B5+7</f>
        <v>45304</v>
      </c>
      <c r="C6" s="28"/>
      <c r="D6" s="28"/>
      <c r="E6" s="96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4">
        <f t="shared" si="1"/>
        <v>0</v>
      </c>
      <c r="N6" s="34">
        <f t="shared" si="2"/>
        <v>0</v>
      </c>
      <c r="O6" s="43">
        <f t="shared" si="3"/>
        <v>0</v>
      </c>
      <c r="Q6" s="94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1">
        <f>-U3</f>
        <v>0</v>
      </c>
      <c r="AB6" s="76" t="s">
        <v>40</v>
      </c>
    </row>
    <row r="7" spans="1:28" x14ac:dyDescent="0.25">
      <c r="A7" s="57">
        <f t="shared" si="0"/>
        <v>3</v>
      </c>
      <c r="B7" s="102">
        <f t="shared" si="4"/>
        <v>45311</v>
      </c>
      <c r="C7" s="28"/>
      <c r="D7" s="28"/>
      <c r="E7" s="96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4">
        <f t="shared" si="1"/>
        <v>0</v>
      </c>
      <c r="N7" s="34">
        <f t="shared" si="2"/>
        <v>0</v>
      </c>
      <c r="O7" s="43">
        <f t="shared" si="3"/>
        <v>0</v>
      </c>
      <c r="Q7" s="94">
        <f>IF(C7+D7=0,0,SUM(E$4:E7))</f>
        <v>0</v>
      </c>
      <c r="R7" s="34">
        <f>IF(I7=0,0,SUM(K$4:K7))</f>
        <v>0</v>
      </c>
      <c r="S7" s="43">
        <f>IF(F7+G7=0,0,SUM(O$4:O7))</f>
        <v>0</v>
      </c>
      <c r="AA7" s="80">
        <f>AA5+AA6</f>
        <v>0</v>
      </c>
      <c r="AB7" s="76" t="s">
        <v>41</v>
      </c>
    </row>
    <row r="8" spans="1:28" x14ac:dyDescent="0.25">
      <c r="A8" s="57">
        <f t="shared" si="0"/>
        <v>4</v>
      </c>
      <c r="B8" s="102">
        <f t="shared" si="4"/>
        <v>45318</v>
      </c>
      <c r="C8" s="28"/>
      <c r="D8" s="28"/>
      <c r="E8" s="96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4">
        <f t="shared" si="1"/>
        <v>0</v>
      </c>
      <c r="N8" s="34">
        <f t="shared" si="2"/>
        <v>0</v>
      </c>
      <c r="O8" s="43">
        <f t="shared" si="3"/>
        <v>0</v>
      </c>
      <c r="Q8" s="94">
        <f>IF(C8+D8=0,0,SUM(E$4:E8))</f>
        <v>0</v>
      </c>
      <c r="R8" s="34">
        <f>IF(I8=0,0,SUM(K$4:K8))</f>
        <v>0</v>
      </c>
      <c r="S8" s="43">
        <f>IF(F8+G8=0,0,SUM(O$4:O8))</f>
        <v>0</v>
      </c>
      <c r="AA8" s="85">
        <f>X3</f>
        <v>0</v>
      </c>
      <c r="AB8" s="86" t="s">
        <v>18</v>
      </c>
    </row>
    <row r="9" spans="1:28" x14ac:dyDescent="0.25">
      <c r="A9" s="57">
        <f t="shared" si="0"/>
        <v>5</v>
      </c>
      <c r="B9" s="102">
        <f t="shared" si="4"/>
        <v>45325</v>
      </c>
      <c r="C9" s="28"/>
      <c r="D9" s="28"/>
      <c r="E9" s="96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4">
        <f t="shared" si="1"/>
        <v>0</v>
      </c>
      <c r="N9" s="34">
        <f t="shared" si="2"/>
        <v>0</v>
      </c>
      <c r="O9" s="43">
        <f t="shared" si="3"/>
        <v>0</v>
      </c>
      <c r="Q9" s="94">
        <f>IF(C9+D9=0,0,SUM(E$4:E9))</f>
        <v>0</v>
      </c>
      <c r="R9" s="34">
        <f>IF(I9=0,0,SUM(K$4:K9))</f>
        <v>0</v>
      </c>
      <c r="S9" s="43">
        <f>IF(F9+G9=0,0,SUM(O$4:O9))</f>
        <v>0</v>
      </c>
      <c r="AA9" s="87">
        <f>AA8-AA7</f>
        <v>0</v>
      </c>
      <c r="AB9" s="88" t="str">
        <f>"kWh "&amp;IF(AA9&lt;0,"wordt vergoed","betalen")</f>
        <v>kWh betalen</v>
      </c>
    </row>
    <row r="10" spans="1:28" x14ac:dyDescent="0.25">
      <c r="A10" s="57">
        <f t="shared" si="0"/>
        <v>6</v>
      </c>
      <c r="B10" s="102">
        <f t="shared" si="4"/>
        <v>45332</v>
      </c>
      <c r="C10" s="28"/>
      <c r="D10" s="28"/>
      <c r="E10" s="96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4">
        <f t="shared" si="1"/>
        <v>0</v>
      </c>
      <c r="N10" s="34">
        <f t="shared" si="2"/>
        <v>0</v>
      </c>
      <c r="O10" s="43">
        <f t="shared" si="3"/>
        <v>0</v>
      </c>
      <c r="Q10" s="94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6" t="s">
        <v>37</v>
      </c>
      <c r="AB10" s="117"/>
    </row>
    <row r="11" spans="1:28" x14ac:dyDescent="0.25">
      <c r="A11" s="57">
        <f t="shared" si="0"/>
        <v>7</v>
      </c>
      <c r="B11" s="102">
        <f t="shared" si="4"/>
        <v>45339</v>
      </c>
      <c r="C11" s="28"/>
      <c r="D11" s="28"/>
      <c r="E11" s="96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4">
        <f t="shared" si="1"/>
        <v>0</v>
      </c>
      <c r="N11" s="34">
        <f t="shared" si="2"/>
        <v>0</v>
      </c>
      <c r="O11" s="43">
        <f t="shared" si="3"/>
        <v>0</v>
      </c>
      <c r="Q11" s="94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35</v>
      </c>
    </row>
    <row r="12" spans="1:28" x14ac:dyDescent="0.25">
      <c r="A12" s="57">
        <f t="shared" si="0"/>
        <v>8</v>
      </c>
      <c r="B12" s="102">
        <f t="shared" si="4"/>
        <v>45346</v>
      </c>
      <c r="C12" s="28"/>
      <c r="D12" s="28"/>
      <c r="E12" s="96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4">
        <f t="shared" si="1"/>
        <v>0</v>
      </c>
      <c r="N12" s="34">
        <f t="shared" si="2"/>
        <v>0</v>
      </c>
      <c r="O12" s="43">
        <f t="shared" si="3"/>
        <v>0</v>
      </c>
      <c r="Q12" s="94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9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9</v>
      </c>
      <c r="B13" s="102">
        <f t="shared" si="4"/>
        <v>45353</v>
      </c>
      <c r="C13" s="28"/>
      <c r="D13" s="28"/>
      <c r="E13" s="96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4">
        <f t="shared" si="1"/>
        <v>0</v>
      </c>
      <c r="N13" s="34">
        <f t="shared" si="2"/>
        <v>0</v>
      </c>
      <c r="O13" s="43">
        <f t="shared" si="3"/>
        <v>0</v>
      </c>
      <c r="Q13" s="94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10</v>
      </c>
      <c r="B14" s="102">
        <f t="shared" si="4"/>
        <v>45360</v>
      </c>
      <c r="C14" s="28"/>
      <c r="D14" s="28"/>
      <c r="E14" s="96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4">
        <f t="shared" si="1"/>
        <v>0</v>
      </c>
      <c r="N14" s="34">
        <f t="shared" si="2"/>
        <v>0</v>
      </c>
      <c r="O14" s="43">
        <f t="shared" si="3"/>
        <v>0</v>
      </c>
      <c r="Q14" s="94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11</v>
      </c>
      <c r="B15" s="102">
        <f t="shared" si="4"/>
        <v>45367</v>
      </c>
      <c r="C15" s="28"/>
      <c r="D15" s="28"/>
      <c r="E15" s="96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4">
        <f t="shared" si="1"/>
        <v>0</v>
      </c>
      <c r="N15" s="34">
        <f t="shared" si="2"/>
        <v>0</v>
      </c>
      <c r="O15" s="43">
        <f t="shared" si="3"/>
        <v>0</v>
      </c>
      <c r="Q15" s="94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12</v>
      </c>
      <c r="B16" s="102">
        <f t="shared" si="4"/>
        <v>45374</v>
      </c>
      <c r="C16" s="28"/>
      <c r="D16" s="28"/>
      <c r="E16" s="96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4">
        <f t="shared" si="1"/>
        <v>0</v>
      </c>
      <c r="N16" s="34">
        <f t="shared" si="2"/>
        <v>0</v>
      </c>
      <c r="O16" s="43">
        <f t="shared" si="3"/>
        <v>0</v>
      </c>
      <c r="Q16" s="94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13</v>
      </c>
      <c r="B17" s="102">
        <f t="shared" si="4"/>
        <v>45381</v>
      </c>
      <c r="C17" s="28"/>
      <c r="D17" s="28"/>
      <c r="E17" s="96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4">
        <f t="shared" si="1"/>
        <v>0</v>
      </c>
      <c r="N17" s="34">
        <f t="shared" si="2"/>
        <v>0</v>
      </c>
      <c r="O17" s="43">
        <f t="shared" si="3"/>
        <v>0</v>
      </c>
      <c r="Q17" s="94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14</v>
      </c>
      <c r="B18" s="102">
        <f t="shared" si="4"/>
        <v>45388</v>
      </c>
      <c r="C18" s="28"/>
      <c r="D18" s="28"/>
      <c r="E18" s="96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4">
        <f t="shared" si="1"/>
        <v>0</v>
      </c>
      <c r="N18" s="34">
        <f t="shared" si="2"/>
        <v>0</v>
      </c>
      <c r="O18" s="43">
        <f t="shared" si="3"/>
        <v>0</v>
      </c>
      <c r="Q18" s="94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15</v>
      </c>
      <c r="B19" s="102">
        <f t="shared" si="4"/>
        <v>45395</v>
      </c>
      <c r="C19" s="28"/>
      <c r="D19" s="28"/>
      <c r="E19" s="96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4">
        <f t="shared" si="1"/>
        <v>0</v>
      </c>
      <c r="N19" s="34">
        <f t="shared" si="2"/>
        <v>0</v>
      </c>
      <c r="O19" s="43">
        <f t="shared" si="3"/>
        <v>0</v>
      </c>
      <c r="Q19" s="94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16</v>
      </c>
      <c r="B20" s="102">
        <f t="shared" si="4"/>
        <v>45402</v>
      </c>
      <c r="C20" s="28"/>
      <c r="D20" s="28"/>
      <c r="E20" s="96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4">
        <f t="shared" si="1"/>
        <v>0</v>
      </c>
      <c r="N20" s="34">
        <f t="shared" si="2"/>
        <v>0</v>
      </c>
      <c r="O20" s="43">
        <f t="shared" si="3"/>
        <v>0</v>
      </c>
      <c r="Q20" s="94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17</v>
      </c>
      <c r="B21" s="102">
        <f t="shared" si="4"/>
        <v>45409</v>
      </c>
      <c r="C21" s="28"/>
      <c r="D21" s="28"/>
      <c r="E21" s="96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4">
        <f t="shared" si="1"/>
        <v>0</v>
      </c>
      <c r="N21" s="34">
        <f t="shared" si="2"/>
        <v>0</v>
      </c>
      <c r="O21" s="43">
        <f t="shared" si="3"/>
        <v>0</v>
      </c>
      <c r="Q21" s="94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18</v>
      </c>
      <c r="B22" s="102">
        <f t="shared" si="4"/>
        <v>45416</v>
      </c>
      <c r="C22" s="28"/>
      <c r="D22" s="28"/>
      <c r="E22" s="96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4">
        <f t="shared" si="1"/>
        <v>0</v>
      </c>
      <c r="N22" s="34">
        <f t="shared" si="2"/>
        <v>0</v>
      </c>
      <c r="O22" s="43">
        <f t="shared" si="3"/>
        <v>0</v>
      </c>
      <c r="Q22" s="94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19</v>
      </c>
      <c r="B23" s="102">
        <f t="shared" si="4"/>
        <v>45423</v>
      </c>
      <c r="C23" s="28"/>
      <c r="D23" s="28"/>
      <c r="E23" s="96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4">
        <f t="shared" si="1"/>
        <v>0</v>
      </c>
      <c r="N23" s="34">
        <f t="shared" si="2"/>
        <v>0</v>
      </c>
      <c r="O23" s="43">
        <f t="shared" si="3"/>
        <v>0</v>
      </c>
      <c r="Q23" s="94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20</v>
      </c>
      <c r="B24" s="102">
        <f t="shared" si="4"/>
        <v>45430</v>
      </c>
      <c r="C24" s="28"/>
      <c r="D24" s="28"/>
      <c r="E24" s="96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4">
        <f t="shared" si="1"/>
        <v>0</v>
      </c>
      <c r="N24" s="34">
        <f t="shared" si="2"/>
        <v>0</v>
      </c>
      <c r="O24" s="43">
        <f t="shared" si="3"/>
        <v>0</v>
      </c>
      <c r="Q24" s="94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21</v>
      </c>
      <c r="B25" s="102">
        <f t="shared" si="4"/>
        <v>45437</v>
      </c>
      <c r="C25" s="28"/>
      <c r="D25" s="28"/>
      <c r="E25" s="96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4">
        <f t="shared" si="1"/>
        <v>0</v>
      </c>
      <c r="N25" s="34">
        <f t="shared" si="2"/>
        <v>0</v>
      </c>
      <c r="O25" s="43">
        <f t="shared" si="3"/>
        <v>0</v>
      </c>
      <c r="Q25" s="94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22</v>
      </c>
      <c r="B26" s="102">
        <f t="shared" si="4"/>
        <v>45444</v>
      </c>
      <c r="C26" s="28"/>
      <c r="D26" s="28"/>
      <c r="E26" s="96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4">
        <f t="shared" si="1"/>
        <v>0</v>
      </c>
      <c r="N26" s="34">
        <f t="shared" si="2"/>
        <v>0</v>
      </c>
      <c r="O26" s="43">
        <f t="shared" si="3"/>
        <v>0</v>
      </c>
      <c r="Q26" s="94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23</v>
      </c>
      <c r="B27" s="102">
        <f t="shared" si="4"/>
        <v>45451</v>
      </c>
      <c r="C27" s="28"/>
      <c r="D27" s="28"/>
      <c r="E27" s="96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4">
        <f t="shared" si="1"/>
        <v>0</v>
      </c>
      <c r="N27" s="34">
        <f t="shared" si="2"/>
        <v>0</v>
      </c>
      <c r="O27" s="43">
        <f t="shared" si="3"/>
        <v>0</v>
      </c>
      <c r="Q27" s="94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24</v>
      </c>
      <c r="B28" s="102">
        <f t="shared" si="4"/>
        <v>45458</v>
      </c>
      <c r="C28" s="28"/>
      <c r="D28" s="28"/>
      <c r="E28" s="96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4">
        <f t="shared" si="1"/>
        <v>0</v>
      </c>
      <c r="N28" s="34">
        <f t="shared" si="2"/>
        <v>0</v>
      </c>
      <c r="O28" s="43">
        <f t="shared" si="3"/>
        <v>0</v>
      </c>
      <c r="Q28" s="94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25</v>
      </c>
      <c r="B29" s="102">
        <f t="shared" si="4"/>
        <v>45465</v>
      </c>
      <c r="C29" s="28"/>
      <c r="D29" s="28"/>
      <c r="E29" s="96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4">
        <f t="shared" si="1"/>
        <v>0</v>
      </c>
      <c r="N29" s="34">
        <f t="shared" si="2"/>
        <v>0</v>
      </c>
      <c r="O29" s="43">
        <f t="shared" si="3"/>
        <v>0</v>
      </c>
      <c r="Q29" s="94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26</v>
      </c>
      <c r="B30" s="102">
        <f t="shared" si="4"/>
        <v>45472</v>
      </c>
      <c r="C30" s="28"/>
      <c r="D30" s="28"/>
      <c r="E30" s="96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4">
        <f t="shared" si="1"/>
        <v>0</v>
      </c>
      <c r="N30" s="34">
        <f t="shared" si="2"/>
        <v>0</v>
      </c>
      <c r="O30" s="43">
        <f t="shared" si="3"/>
        <v>0</v>
      </c>
      <c r="Q30" s="94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27</v>
      </c>
      <c r="B31" s="102">
        <f t="shared" si="4"/>
        <v>45479</v>
      </c>
      <c r="C31" s="28"/>
      <c r="D31" s="28"/>
      <c r="E31" s="96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4">
        <f t="shared" si="1"/>
        <v>0</v>
      </c>
      <c r="N31" s="34">
        <f t="shared" si="2"/>
        <v>0</v>
      </c>
      <c r="O31" s="43">
        <f t="shared" si="3"/>
        <v>0</v>
      </c>
      <c r="Q31" s="94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28</v>
      </c>
      <c r="B32" s="102">
        <f t="shared" si="4"/>
        <v>45486</v>
      </c>
      <c r="C32" s="28"/>
      <c r="D32" s="28"/>
      <c r="E32" s="96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4">
        <f t="shared" si="1"/>
        <v>0</v>
      </c>
      <c r="N32" s="34">
        <f t="shared" si="2"/>
        <v>0</v>
      </c>
      <c r="O32" s="43">
        <f t="shared" si="3"/>
        <v>0</v>
      </c>
      <c r="Q32" s="94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29</v>
      </c>
      <c r="B33" s="102">
        <f t="shared" si="4"/>
        <v>45493</v>
      </c>
      <c r="C33" s="28"/>
      <c r="D33" s="28"/>
      <c r="E33" s="96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4">
        <f t="shared" si="1"/>
        <v>0</v>
      </c>
      <c r="N33" s="34">
        <f t="shared" si="2"/>
        <v>0</v>
      </c>
      <c r="O33" s="43">
        <f t="shared" si="3"/>
        <v>0</v>
      </c>
      <c r="Q33" s="94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30</v>
      </c>
      <c r="B34" s="102">
        <f t="shared" si="4"/>
        <v>45500</v>
      </c>
      <c r="C34" s="28"/>
      <c r="D34" s="28"/>
      <c r="E34" s="96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4">
        <f t="shared" si="1"/>
        <v>0</v>
      </c>
      <c r="N34" s="34">
        <f t="shared" si="2"/>
        <v>0</v>
      </c>
      <c r="O34" s="43">
        <f t="shared" si="3"/>
        <v>0</v>
      </c>
      <c r="Q34" s="94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31</v>
      </c>
      <c r="B35" s="102">
        <f t="shared" si="4"/>
        <v>45507</v>
      </c>
      <c r="C35" s="28"/>
      <c r="D35" s="28"/>
      <c r="E35" s="96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4">
        <f t="shared" si="1"/>
        <v>0</v>
      </c>
      <c r="N35" s="34">
        <f t="shared" si="2"/>
        <v>0</v>
      </c>
      <c r="O35" s="43">
        <f t="shared" si="3"/>
        <v>0</v>
      </c>
      <c r="Q35" s="94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32</v>
      </c>
      <c r="B36" s="102">
        <f t="shared" si="4"/>
        <v>45514</v>
      </c>
      <c r="C36" s="28"/>
      <c r="D36" s="28"/>
      <c r="E36" s="96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4">
        <f t="shared" si="1"/>
        <v>0</v>
      </c>
      <c r="N36" s="34">
        <f t="shared" si="2"/>
        <v>0</v>
      </c>
      <c r="O36" s="43">
        <f t="shared" si="3"/>
        <v>0</v>
      </c>
      <c r="Q36" s="94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33</v>
      </c>
      <c r="B37" s="102">
        <f t="shared" si="4"/>
        <v>45521</v>
      </c>
      <c r="C37" s="28"/>
      <c r="D37" s="28"/>
      <c r="E37" s="96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4">
        <f t="shared" si="1"/>
        <v>0</v>
      </c>
      <c r="N37" s="34">
        <f t="shared" si="2"/>
        <v>0</v>
      </c>
      <c r="O37" s="43">
        <f t="shared" si="3"/>
        <v>0</v>
      </c>
      <c r="Q37" s="94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34</v>
      </c>
      <c r="B38" s="102">
        <f t="shared" si="4"/>
        <v>45528</v>
      </c>
      <c r="C38" s="28"/>
      <c r="D38" s="28"/>
      <c r="E38" s="96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4">
        <f t="shared" si="1"/>
        <v>0</v>
      </c>
      <c r="N38" s="34">
        <f t="shared" si="2"/>
        <v>0</v>
      </c>
      <c r="O38" s="43">
        <f t="shared" si="3"/>
        <v>0</v>
      </c>
      <c r="Q38" s="94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35</v>
      </c>
      <c r="B39" s="102">
        <f t="shared" si="4"/>
        <v>45535</v>
      </c>
      <c r="C39" s="28"/>
      <c r="D39" s="28"/>
      <c r="E39" s="96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4">
        <f t="shared" si="1"/>
        <v>0</v>
      </c>
      <c r="N39" s="34">
        <f t="shared" si="2"/>
        <v>0</v>
      </c>
      <c r="O39" s="43">
        <f t="shared" si="3"/>
        <v>0</v>
      </c>
      <c r="Q39" s="94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36</v>
      </c>
      <c r="B40" s="102">
        <f t="shared" si="4"/>
        <v>45542</v>
      </c>
      <c r="C40" s="28"/>
      <c r="D40" s="28"/>
      <c r="E40" s="96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4">
        <f t="shared" si="1"/>
        <v>0</v>
      </c>
      <c r="N40" s="34">
        <f t="shared" si="2"/>
        <v>0</v>
      </c>
      <c r="O40" s="43">
        <f t="shared" si="3"/>
        <v>0</v>
      </c>
      <c r="Q40" s="94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37</v>
      </c>
      <c r="B41" s="102">
        <f t="shared" si="4"/>
        <v>45549</v>
      </c>
      <c r="C41" s="28"/>
      <c r="D41" s="28"/>
      <c r="E41" s="96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4">
        <f t="shared" si="1"/>
        <v>0</v>
      </c>
      <c r="N41" s="34">
        <f t="shared" si="2"/>
        <v>0</v>
      </c>
      <c r="O41" s="43">
        <f t="shared" si="3"/>
        <v>0</v>
      </c>
      <c r="Q41" s="94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38</v>
      </c>
      <c r="B42" s="102">
        <f t="shared" si="4"/>
        <v>45556</v>
      </c>
      <c r="C42" s="28"/>
      <c r="D42" s="28"/>
      <c r="E42" s="96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4">
        <f t="shared" si="1"/>
        <v>0</v>
      </c>
      <c r="N42" s="34">
        <f t="shared" si="2"/>
        <v>0</v>
      </c>
      <c r="O42" s="43">
        <f t="shared" si="3"/>
        <v>0</v>
      </c>
      <c r="Q42" s="94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39</v>
      </c>
      <c r="B43" s="102">
        <f t="shared" si="4"/>
        <v>45563</v>
      </c>
      <c r="C43" s="28"/>
      <c r="D43" s="28"/>
      <c r="E43" s="96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4">
        <f t="shared" si="1"/>
        <v>0</v>
      </c>
      <c r="N43" s="34">
        <f t="shared" si="2"/>
        <v>0</v>
      </c>
      <c r="O43" s="43">
        <f t="shared" si="3"/>
        <v>0</v>
      </c>
      <c r="Q43" s="94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40</v>
      </c>
      <c r="B44" s="102">
        <f t="shared" si="4"/>
        <v>45570</v>
      </c>
      <c r="C44" s="28"/>
      <c r="D44" s="28"/>
      <c r="E44" s="96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4">
        <f t="shared" si="1"/>
        <v>0</v>
      </c>
      <c r="N44" s="34">
        <f t="shared" si="2"/>
        <v>0</v>
      </c>
      <c r="O44" s="43">
        <f t="shared" si="3"/>
        <v>0</v>
      </c>
      <c r="Q44" s="94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41</v>
      </c>
      <c r="B45" s="102">
        <f t="shared" si="4"/>
        <v>45577</v>
      </c>
      <c r="C45" s="28"/>
      <c r="D45" s="28"/>
      <c r="E45" s="96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4">
        <f t="shared" si="1"/>
        <v>0</v>
      </c>
      <c r="N45" s="34">
        <f t="shared" si="2"/>
        <v>0</v>
      </c>
      <c r="O45" s="43">
        <f t="shared" si="3"/>
        <v>0</v>
      </c>
      <c r="Q45" s="94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42</v>
      </c>
      <c r="B46" s="102">
        <f t="shared" si="4"/>
        <v>45584</v>
      </c>
      <c r="C46" s="28"/>
      <c r="D46" s="28"/>
      <c r="E46" s="96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4">
        <f t="shared" si="1"/>
        <v>0</v>
      </c>
      <c r="N46" s="34">
        <f t="shared" si="2"/>
        <v>0</v>
      </c>
      <c r="O46" s="43">
        <f t="shared" si="3"/>
        <v>0</v>
      </c>
      <c r="Q46" s="94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43</v>
      </c>
      <c r="B47" s="102">
        <f t="shared" si="4"/>
        <v>45591</v>
      </c>
      <c r="C47" s="28"/>
      <c r="D47" s="28"/>
      <c r="E47" s="96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4">
        <f t="shared" si="1"/>
        <v>0</v>
      </c>
      <c r="N47" s="34">
        <f t="shared" si="2"/>
        <v>0</v>
      </c>
      <c r="O47" s="43">
        <f t="shared" si="3"/>
        <v>0</v>
      </c>
      <c r="Q47" s="94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44</v>
      </c>
      <c r="B48" s="102">
        <f t="shared" si="4"/>
        <v>45598</v>
      </c>
      <c r="C48" s="28"/>
      <c r="D48" s="28"/>
      <c r="E48" s="96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4">
        <f t="shared" si="1"/>
        <v>0</v>
      </c>
      <c r="N48" s="34">
        <f t="shared" si="2"/>
        <v>0</v>
      </c>
      <c r="O48" s="43">
        <f t="shared" si="3"/>
        <v>0</v>
      </c>
      <c r="Q48" s="94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45</v>
      </c>
      <c r="B49" s="102">
        <f t="shared" si="4"/>
        <v>45605</v>
      </c>
      <c r="C49" s="28"/>
      <c r="D49" s="28"/>
      <c r="E49" s="96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4">
        <f t="shared" si="1"/>
        <v>0</v>
      </c>
      <c r="N49" s="34">
        <f t="shared" si="2"/>
        <v>0</v>
      </c>
      <c r="O49" s="43">
        <f t="shared" si="3"/>
        <v>0</v>
      </c>
      <c r="Q49" s="94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46</v>
      </c>
      <c r="B50" s="102">
        <f t="shared" si="4"/>
        <v>45612</v>
      </c>
      <c r="C50" s="28"/>
      <c r="D50" s="28"/>
      <c r="E50" s="96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4">
        <f t="shared" si="1"/>
        <v>0</v>
      </c>
      <c r="N50" s="34">
        <f t="shared" si="2"/>
        <v>0</v>
      </c>
      <c r="O50" s="43">
        <f t="shared" si="3"/>
        <v>0</v>
      </c>
      <c r="Q50" s="94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47</v>
      </c>
      <c r="B51" s="102">
        <f t="shared" si="4"/>
        <v>45619</v>
      </c>
      <c r="C51" s="28"/>
      <c r="D51" s="28"/>
      <c r="E51" s="96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4">
        <f t="shared" si="1"/>
        <v>0</v>
      </c>
      <c r="N51" s="34">
        <f t="shared" si="2"/>
        <v>0</v>
      </c>
      <c r="O51" s="43">
        <f t="shared" si="3"/>
        <v>0</v>
      </c>
      <c r="Q51" s="94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48</v>
      </c>
      <c r="B52" s="102">
        <f t="shared" si="4"/>
        <v>45626</v>
      </c>
      <c r="C52" s="28"/>
      <c r="D52" s="28"/>
      <c r="E52" s="96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4">
        <f t="shared" si="1"/>
        <v>0</v>
      </c>
      <c r="N52" s="34">
        <f t="shared" si="2"/>
        <v>0</v>
      </c>
      <c r="O52" s="43">
        <f t="shared" si="3"/>
        <v>0</v>
      </c>
      <c r="Q52" s="94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49</v>
      </c>
      <c r="B53" s="102">
        <f t="shared" si="4"/>
        <v>45633</v>
      </c>
      <c r="C53" s="28"/>
      <c r="D53" s="28"/>
      <c r="E53" s="96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4">
        <f t="shared" si="1"/>
        <v>0</v>
      </c>
      <c r="N53" s="34">
        <f t="shared" si="2"/>
        <v>0</v>
      </c>
      <c r="O53" s="43">
        <f t="shared" si="3"/>
        <v>0</v>
      </c>
      <c r="Q53" s="94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50</v>
      </c>
      <c r="B54" s="102">
        <f t="shared" si="4"/>
        <v>45640</v>
      </c>
      <c r="C54" s="28"/>
      <c r="D54" s="28"/>
      <c r="E54" s="96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4">
        <f t="shared" si="1"/>
        <v>0</v>
      </c>
      <c r="N54" s="34">
        <f t="shared" si="2"/>
        <v>0</v>
      </c>
      <c r="O54" s="43">
        <f t="shared" si="3"/>
        <v>0</v>
      </c>
      <c r="Q54" s="94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51</v>
      </c>
      <c r="B55" s="102">
        <f t="shared" si="4"/>
        <v>45647</v>
      </c>
      <c r="C55" s="28"/>
      <c r="D55" s="28"/>
      <c r="E55" s="96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4">
        <f t="shared" si="1"/>
        <v>0</v>
      </c>
      <c r="N55" s="34">
        <f t="shared" si="2"/>
        <v>0</v>
      </c>
      <c r="O55" s="43">
        <f t="shared" si="3"/>
        <v>0</v>
      </c>
      <c r="Q55" s="94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52</v>
      </c>
      <c r="B56" s="102">
        <f t="shared" si="4"/>
        <v>45654</v>
      </c>
      <c r="C56" s="28"/>
      <c r="D56" s="28"/>
      <c r="E56" s="96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4">
        <f t="shared" si="1"/>
        <v>0</v>
      </c>
      <c r="N56" s="34">
        <f t="shared" si="2"/>
        <v>0</v>
      </c>
      <c r="O56" s="43">
        <f t="shared" si="3"/>
        <v>0</v>
      </c>
      <c r="Q56" s="94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8" spans="1:19" x14ac:dyDescent="0.25">
      <c r="C58" s="110" t="s">
        <v>51</v>
      </c>
      <c r="D58" s="111"/>
      <c r="E58" s="111"/>
      <c r="F58" s="111"/>
      <c r="G58" s="111"/>
      <c r="H58" s="112"/>
    </row>
    <row r="59" spans="1:19" x14ac:dyDescent="0.25">
      <c r="C59" s="113" t="s">
        <v>52</v>
      </c>
      <c r="D59" s="114"/>
      <c r="E59" s="114"/>
      <c r="F59" s="114"/>
      <c r="G59" s="114"/>
      <c r="H59" s="115"/>
    </row>
    <row r="70" spans="21:21" x14ac:dyDescent="0.25">
      <c r="U70" s="78"/>
    </row>
  </sheetData>
  <mergeCells count="15">
    <mergeCell ref="X2:Y2"/>
    <mergeCell ref="AA4:AB4"/>
    <mergeCell ref="AA10:AB10"/>
    <mergeCell ref="C58:H58"/>
    <mergeCell ref="C59:H59"/>
    <mergeCell ref="C2:D2"/>
    <mergeCell ref="F2:G2"/>
    <mergeCell ref="N2:O2"/>
    <mergeCell ref="R2:S2"/>
    <mergeCell ref="U2:V2"/>
    <mergeCell ref="C1:E1"/>
    <mergeCell ref="F1:K1"/>
    <mergeCell ref="M1:O1"/>
    <mergeCell ref="Q1:S1"/>
    <mergeCell ref="AA1:AB1"/>
  </mergeCells>
  <conditionalFormatting sqref="AA9:AB9">
    <cfRule type="expression" dxfId="3" priority="1">
      <formula>$AA9&lt;0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0"/>
  <sheetViews>
    <sheetView zoomScaleNormal="100" workbookViewId="0">
      <pane xSplit="2" ySplit="3" topLeftCell="C4" activePane="bottomRight" state="frozen"/>
      <selection activeCell="S5" sqref="S5"/>
      <selection pane="topRight" activeCell="S5" sqref="S5"/>
      <selection pane="bottomLeft" activeCell="S5" sqref="S5"/>
      <selection pane="bottomRight" activeCell="C4" sqref="C4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32" t="s">
        <v>26</v>
      </c>
      <c r="D1" s="132"/>
      <c r="E1" s="133"/>
      <c r="F1" s="129" t="s">
        <v>19</v>
      </c>
      <c r="G1" s="130"/>
      <c r="H1" s="130"/>
      <c r="I1" s="130"/>
      <c r="J1" s="130"/>
      <c r="K1" s="131"/>
      <c r="L1" s="65"/>
      <c r="M1" s="139" t="s">
        <v>25</v>
      </c>
      <c r="N1" s="140"/>
      <c r="O1" s="141"/>
      <c r="P1" s="65"/>
      <c r="Q1" s="124" t="s">
        <v>21</v>
      </c>
      <c r="R1" s="125"/>
      <c r="S1" s="126"/>
      <c r="U1" s="67"/>
      <c r="V1" s="68"/>
      <c r="W1" s="69" t="s">
        <v>24</v>
      </c>
      <c r="X1" s="70"/>
      <c r="Y1" s="71"/>
      <c r="AA1" s="118" t="s">
        <v>38</v>
      </c>
      <c r="AB1" s="119"/>
    </row>
    <row r="2" spans="1:28" x14ac:dyDescent="0.25">
      <c r="A2" s="53" t="s">
        <v>15</v>
      </c>
      <c r="B2" s="54"/>
      <c r="C2" s="138" t="s">
        <v>16</v>
      </c>
      <c r="D2" s="138"/>
      <c r="E2" s="92"/>
      <c r="F2" s="136" t="s">
        <v>16</v>
      </c>
      <c r="G2" s="137"/>
      <c r="H2" s="84" t="s">
        <v>46</v>
      </c>
      <c r="I2" s="83" t="s">
        <v>16</v>
      </c>
      <c r="J2" s="84" t="s">
        <v>47</v>
      </c>
      <c r="K2" s="35"/>
      <c r="L2" s="66"/>
      <c r="M2" s="92" t="s">
        <v>26</v>
      </c>
      <c r="N2" s="134" t="s">
        <v>19</v>
      </c>
      <c r="O2" s="135"/>
      <c r="P2" s="66"/>
      <c r="Q2" s="92" t="s">
        <v>26</v>
      </c>
      <c r="R2" s="134" t="s">
        <v>19</v>
      </c>
      <c r="S2" s="135"/>
      <c r="U2" s="120" t="s">
        <v>17</v>
      </c>
      <c r="V2" s="121"/>
      <c r="W2" s="72">
        <f>U3+X3</f>
        <v>0</v>
      </c>
      <c r="X2" s="122" t="s">
        <v>18</v>
      </c>
      <c r="Y2" s="123"/>
      <c r="AA2" s="75"/>
      <c r="AB2" s="86" t="s">
        <v>35</v>
      </c>
    </row>
    <row r="3" spans="1:28" ht="12.75" customHeight="1" x14ac:dyDescent="0.25">
      <c r="A3" s="55" t="s">
        <v>20</v>
      </c>
      <c r="B3" s="56" t="s">
        <v>23</v>
      </c>
      <c r="C3" s="90" t="s">
        <v>27</v>
      </c>
      <c r="D3" s="90" t="s">
        <v>28</v>
      </c>
      <c r="E3" s="95" t="s">
        <v>22</v>
      </c>
      <c r="F3" s="31" t="s">
        <v>43</v>
      </c>
      <c r="G3" s="37" t="s">
        <v>44</v>
      </c>
      <c r="H3" s="37" t="s">
        <v>45</v>
      </c>
      <c r="I3" s="31" t="s">
        <v>47</v>
      </c>
      <c r="J3" s="37" t="s">
        <v>48</v>
      </c>
      <c r="K3" s="32" t="s">
        <v>22</v>
      </c>
      <c r="L3" s="66"/>
      <c r="M3" s="93" t="s">
        <v>22</v>
      </c>
      <c r="N3" s="32" t="s">
        <v>22</v>
      </c>
      <c r="O3" s="42" t="s">
        <v>41</v>
      </c>
      <c r="P3" s="66"/>
      <c r="Q3" s="93" t="s">
        <v>22</v>
      </c>
      <c r="R3" s="32" t="s">
        <v>22</v>
      </c>
      <c r="S3" s="42" t="s">
        <v>41</v>
      </c>
      <c r="U3" s="31">
        <f>SUM(K5:K56)</f>
        <v>0</v>
      </c>
      <c r="V3" s="44">
        <f>IF(W2=0,0,U3/W2)</f>
        <v>0</v>
      </c>
      <c r="W3" s="73"/>
      <c r="X3" s="90">
        <f>SUM(E5:E56)</f>
        <v>0</v>
      </c>
      <c r="Y3" s="91">
        <f>IF(W2=0,0,X3/W2)</f>
        <v>0</v>
      </c>
      <c r="AA3" s="89">
        <f>AA2*X3</f>
        <v>0</v>
      </c>
      <c r="AB3" s="86" t="s">
        <v>36</v>
      </c>
    </row>
    <row r="4" spans="1:28" ht="12.75" customHeight="1" x14ac:dyDescent="0.25">
      <c r="A4" s="57">
        <f>(B4-WEEKDAY(B4-1)+4-(TRUNC(DATE(YEAR(B4-WEEKDAY(B4-1)+4),1,2)/7)*7+5))/7+1</f>
        <v>52</v>
      </c>
      <c r="B4" s="102">
        <f>Jaar3!B56</f>
        <v>45654</v>
      </c>
      <c r="C4" s="97">
        <f>Jaar3!C56</f>
        <v>0</v>
      </c>
      <c r="D4" s="98">
        <f>Jaar3!D56</f>
        <v>0</v>
      </c>
      <c r="E4" s="96"/>
      <c r="F4" s="99">
        <f>Jaar3!F56</f>
        <v>0</v>
      </c>
      <c r="G4" s="100">
        <f>Jaar3!G56</f>
        <v>0</v>
      </c>
      <c r="H4" s="40"/>
      <c r="I4" s="101">
        <f>Jaar3!I56</f>
        <v>0</v>
      </c>
      <c r="J4" s="40"/>
      <c r="K4" s="34"/>
      <c r="M4" s="94"/>
      <c r="N4" s="34"/>
      <c r="O4" s="43"/>
      <c r="Q4" s="94"/>
      <c r="R4" s="34"/>
      <c r="S4" s="43"/>
      <c r="U4" s="30"/>
      <c r="V4" s="30"/>
      <c r="W4" s="30"/>
      <c r="X4" s="30"/>
      <c r="Y4" s="30"/>
      <c r="AA4" s="127" t="s">
        <v>39</v>
      </c>
      <c r="AB4" s="128"/>
    </row>
    <row r="5" spans="1:28" x14ac:dyDescent="0.25">
      <c r="A5" s="57">
        <f t="shared" ref="A5:A56" si="0">(B5-WEEKDAY(B5-1)+4-(TRUNC(DATE(YEAR(B5-WEEKDAY(B5-1)+4),1,2)/7)*7+5))/7+1</f>
        <v>1</v>
      </c>
      <c r="B5" s="102">
        <f>B4+7</f>
        <v>45661</v>
      </c>
      <c r="C5" s="28"/>
      <c r="D5" s="28"/>
      <c r="E5" s="96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4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4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80">
        <f>SUM(J5:J56)</f>
        <v>0</v>
      </c>
      <c r="AB5" s="76" t="s">
        <v>42</v>
      </c>
    </row>
    <row r="6" spans="1:28" x14ac:dyDescent="0.25">
      <c r="A6" s="57">
        <f t="shared" si="0"/>
        <v>2</v>
      </c>
      <c r="B6" s="102">
        <f t="shared" ref="B6:B56" si="4">B5+7</f>
        <v>45668</v>
      </c>
      <c r="C6" s="28"/>
      <c r="D6" s="28"/>
      <c r="E6" s="96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4">
        <f t="shared" si="1"/>
        <v>0</v>
      </c>
      <c r="N6" s="34">
        <f t="shared" si="2"/>
        <v>0</v>
      </c>
      <c r="O6" s="43">
        <f t="shared" si="3"/>
        <v>0</v>
      </c>
      <c r="Q6" s="94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1">
        <f>-U3</f>
        <v>0</v>
      </c>
      <c r="AB6" s="76" t="s">
        <v>40</v>
      </c>
    </row>
    <row r="7" spans="1:28" x14ac:dyDescent="0.25">
      <c r="A7" s="57">
        <f t="shared" si="0"/>
        <v>3</v>
      </c>
      <c r="B7" s="102">
        <f t="shared" si="4"/>
        <v>45675</v>
      </c>
      <c r="C7" s="28"/>
      <c r="D7" s="28"/>
      <c r="E7" s="96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4">
        <f t="shared" si="1"/>
        <v>0</v>
      </c>
      <c r="N7" s="34">
        <f t="shared" si="2"/>
        <v>0</v>
      </c>
      <c r="O7" s="43">
        <f t="shared" si="3"/>
        <v>0</v>
      </c>
      <c r="Q7" s="94">
        <f>IF(C7+D7=0,0,SUM(E$4:E7))</f>
        <v>0</v>
      </c>
      <c r="R7" s="34">
        <f>IF(I7=0,0,SUM(K$4:K7))</f>
        <v>0</v>
      </c>
      <c r="S7" s="43">
        <f>IF(F7+G7=0,0,SUM(O$4:O7))</f>
        <v>0</v>
      </c>
      <c r="AA7" s="80">
        <f>AA5+AA6</f>
        <v>0</v>
      </c>
      <c r="AB7" s="76" t="s">
        <v>41</v>
      </c>
    </row>
    <row r="8" spans="1:28" x14ac:dyDescent="0.25">
      <c r="A8" s="57">
        <f t="shared" si="0"/>
        <v>4</v>
      </c>
      <c r="B8" s="102">
        <f t="shared" si="4"/>
        <v>45682</v>
      </c>
      <c r="C8" s="28"/>
      <c r="D8" s="28"/>
      <c r="E8" s="96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4">
        <f t="shared" si="1"/>
        <v>0</v>
      </c>
      <c r="N8" s="34">
        <f t="shared" si="2"/>
        <v>0</v>
      </c>
      <c r="O8" s="43">
        <f t="shared" si="3"/>
        <v>0</v>
      </c>
      <c r="Q8" s="94">
        <f>IF(C8+D8=0,0,SUM(E$4:E8))</f>
        <v>0</v>
      </c>
      <c r="R8" s="34">
        <f>IF(I8=0,0,SUM(K$4:K8))</f>
        <v>0</v>
      </c>
      <c r="S8" s="43">
        <f>IF(F8+G8=0,0,SUM(O$4:O8))</f>
        <v>0</v>
      </c>
      <c r="AA8" s="85">
        <f>X3</f>
        <v>0</v>
      </c>
      <c r="AB8" s="86" t="s">
        <v>18</v>
      </c>
    </row>
    <row r="9" spans="1:28" x14ac:dyDescent="0.25">
      <c r="A9" s="57">
        <f t="shared" si="0"/>
        <v>5</v>
      </c>
      <c r="B9" s="102">
        <f t="shared" si="4"/>
        <v>45689</v>
      </c>
      <c r="C9" s="28"/>
      <c r="D9" s="28"/>
      <c r="E9" s="96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4">
        <f t="shared" si="1"/>
        <v>0</v>
      </c>
      <c r="N9" s="34">
        <f t="shared" si="2"/>
        <v>0</v>
      </c>
      <c r="O9" s="43">
        <f t="shared" si="3"/>
        <v>0</v>
      </c>
      <c r="Q9" s="94">
        <f>IF(C9+D9=0,0,SUM(E$4:E9))</f>
        <v>0</v>
      </c>
      <c r="R9" s="34">
        <f>IF(I9=0,0,SUM(K$4:K9))</f>
        <v>0</v>
      </c>
      <c r="S9" s="43">
        <f>IF(F9+G9=0,0,SUM(O$4:O9))</f>
        <v>0</v>
      </c>
      <c r="AA9" s="87">
        <f>AA8-AA7</f>
        <v>0</v>
      </c>
      <c r="AB9" s="88" t="str">
        <f>"kWh "&amp;IF(AA9&lt;0,"wordt vergoed","betalen")</f>
        <v>kWh betalen</v>
      </c>
    </row>
    <row r="10" spans="1:28" x14ac:dyDescent="0.25">
      <c r="A10" s="57">
        <f t="shared" si="0"/>
        <v>6</v>
      </c>
      <c r="B10" s="102">
        <f t="shared" si="4"/>
        <v>45696</v>
      </c>
      <c r="C10" s="28"/>
      <c r="D10" s="28"/>
      <c r="E10" s="96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4">
        <f t="shared" si="1"/>
        <v>0</v>
      </c>
      <c r="N10" s="34">
        <f t="shared" si="2"/>
        <v>0</v>
      </c>
      <c r="O10" s="43">
        <f t="shared" si="3"/>
        <v>0</v>
      </c>
      <c r="Q10" s="94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6" t="s">
        <v>37</v>
      </c>
      <c r="AB10" s="117"/>
    </row>
    <row r="11" spans="1:28" x14ac:dyDescent="0.25">
      <c r="A11" s="57">
        <f t="shared" si="0"/>
        <v>7</v>
      </c>
      <c r="B11" s="102">
        <f t="shared" si="4"/>
        <v>45703</v>
      </c>
      <c r="C11" s="28"/>
      <c r="D11" s="28"/>
      <c r="E11" s="96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4">
        <f t="shared" si="1"/>
        <v>0</v>
      </c>
      <c r="N11" s="34">
        <f t="shared" si="2"/>
        <v>0</v>
      </c>
      <c r="O11" s="43">
        <f t="shared" si="3"/>
        <v>0</v>
      </c>
      <c r="Q11" s="94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35</v>
      </c>
    </row>
    <row r="12" spans="1:28" x14ac:dyDescent="0.25">
      <c r="A12" s="57">
        <f t="shared" si="0"/>
        <v>8</v>
      </c>
      <c r="B12" s="102">
        <f t="shared" si="4"/>
        <v>45710</v>
      </c>
      <c r="C12" s="28"/>
      <c r="D12" s="28"/>
      <c r="E12" s="96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4">
        <f t="shared" si="1"/>
        <v>0</v>
      </c>
      <c r="N12" s="34">
        <f t="shared" si="2"/>
        <v>0</v>
      </c>
      <c r="O12" s="43">
        <f t="shared" si="3"/>
        <v>0</v>
      </c>
      <c r="Q12" s="94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9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9</v>
      </c>
      <c r="B13" s="102">
        <f t="shared" si="4"/>
        <v>45717</v>
      </c>
      <c r="C13" s="28"/>
      <c r="D13" s="28"/>
      <c r="E13" s="96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4">
        <f t="shared" si="1"/>
        <v>0</v>
      </c>
      <c r="N13" s="34">
        <f t="shared" si="2"/>
        <v>0</v>
      </c>
      <c r="O13" s="43">
        <f t="shared" si="3"/>
        <v>0</v>
      </c>
      <c r="Q13" s="94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10</v>
      </c>
      <c r="B14" s="102">
        <f t="shared" si="4"/>
        <v>45724</v>
      </c>
      <c r="C14" s="28"/>
      <c r="D14" s="28"/>
      <c r="E14" s="96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4">
        <f t="shared" si="1"/>
        <v>0</v>
      </c>
      <c r="N14" s="34">
        <f t="shared" si="2"/>
        <v>0</v>
      </c>
      <c r="O14" s="43">
        <f t="shared" si="3"/>
        <v>0</v>
      </c>
      <c r="Q14" s="94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11</v>
      </c>
      <c r="B15" s="102">
        <f t="shared" si="4"/>
        <v>45731</v>
      </c>
      <c r="C15" s="28"/>
      <c r="D15" s="28"/>
      <c r="E15" s="96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4">
        <f t="shared" si="1"/>
        <v>0</v>
      </c>
      <c r="N15" s="34">
        <f t="shared" si="2"/>
        <v>0</v>
      </c>
      <c r="O15" s="43">
        <f t="shared" si="3"/>
        <v>0</v>
      </c>
      <c r="Q15" s="94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12</v>
      </c>
      <c r="B16" s="102">
        <f t="shared" si="4"/>
        <v>45738</v>
      </c>
      <c r="C16" s="28"/>
      <c r="D16" s="28"/>
      <c r="E16" s="96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4">
        <f t="shared" si="1"/>
        <v>0</v>
      </c>
      <c r="N16" s="34">
        <f t="shared" si="2"/>
        <v>0</v>
      </c>
      <c r="O16" s="43">
        <f t="shared" si="3"/>
        <v>0</v>
      </c>
      <c r="Q16" s="94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13</v>
      </c>
      <c r="B17" s="102">
        <f t="shared" si="4"/>
        <v>45745</v>
      </c>
      <c r="C17" s="28"/>
      <c r="D17" s="28"/>
      <c r="E17" s="96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4">
        <f t="shared" si="1"/>
        <v>0</v>
      </c>
      <c r="N17" s="34">
        <f t="shared" si="2"/>
        <v>0</v>
      </c>
      <c r="O17" s="43">
        <f t="shared" si="3"/>
        <v>0</v>
      </c>
      <c r="Q17" s="94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14</v>
      </c>
      <c r="B18" s="102">
        <f t="shared" si="4"/>
        <v>45752</v>
      </c>
      <c r="C18" s="28"/>
      <c r="D18" s="28"/>
      <c r="E18" s="96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4">
        <f t="shared" si="1"/>
        <v>0</v>
      </c>
      <c r="N18" s="34">
        <f t="shared" si="2"/>
        <v>0</v>
      </c>
      <c r="O18" s="43">
        <f t="shared" si="3"/>
        <v>0</v>
      </c>
      <c r="Q18" s="94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15</v>
      </c>
      <c r="B19" s="102">
        <f t="shared" si="4"/>
        <v>45759</v>
      </c>
      <c r="C19" s="28"/>
      <c r="D19" s="28"/>
      <c r="E19" s="96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4">
        <f t="shared" si="1"/>
        <v>0</v>
      </c>
      <c r="N19" s="34">
        <f t="shared" si="2"/>
        <v>0</v>
      </c>
      <c r="O19" s="43">
        <f t="shared" si="3"/>
        <v>0</v>
      </c>
      <c r="Q19" s="94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16</v>
      </c>
      <c r="B20" s="102">
        <f t="shared" si="4"/>
        <v>45766</v>
      </c>
      <c r="C20" s="28"/>
      <c r="D20" s="28"/>
      <c r="E20" s="96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4">
        <f t="shared" si="1"/>
        <v>0</v>
      </c>
      <c r="N20" s="34">
        <f t="shared" si="2"/>
        <v>0</v>
      </c>
      <c r="O20" s="43">
        <f t="shared" si="3"/>
        <v>0</v>
      </c>
      <c r="Q20" s="94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17</v>
      </c>
      <c r="B21" s="102">
        <f t="shared" si="4"/>
        <v>45773</v>
      </c>
      <c r="C21" s="28"/>
      <c r="D21" s="28"/>
      <c r="E21" s="96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4">
        <f t="shared" si="1"/>
        <v>0</v>
      </c>
      <c r="N21" s="34">
        <f t="shared" si="2"/>
        <v>0</v>
      </c>
      <c r="O21" s="43">
        <f t="shared" si="3"/>
        <v>0</v>
      </c>
      <c r="Q21" s="94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18</v>
      </c>
      <c r="B22" s="102">
        <f t="shared" si="4"/>
        <v>45780</v>
      </c>
      <c r="C22" s="28"/>
      <c r="D22" s="28"/>
      <c r="E22" s="96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4">
        <f t="shared" si="1"/>
        <v>0</v>
      </c>
      <c r="N22" s="34">
        <f t="shared" si="2"/>
        <v>0</v>
      </c>
      <c r="O22" s="43">
        <f t="shared" si="3"/>
        <v>0</v>
      </c>
      <c r="Q22" s="94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19</v>
      </c>
      <c r="B23" s="102">
        <f t="shared" si="4"/>
        <v>45787</v>
      </c>
      <c r="C23" s="28"/>
      <c r="D23" s="28"/>
      <c r="E23" s="96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4">
        <f t="shared" si="1"/>
        <v>0</v>
      </c>
      <c r="N23" s="34">
        <f t="shared" si="2"/>
        <v>0</v>
      </c>
      <c r="O23" s="43">
        <f t="shared" si="3"/>
        <v>0</v>
      </c>
      <c r="Q23" s="94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20</v>
      </c>
      <c r="B24" s="102">
        <f t="shared" si="4"/>
        <v>45794</v>
      </c>
      <c r="C24" s="28"/>
      <c r="D24" s="28"/>
      <c r="E24" s="96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4">
        <f t="shared" si="1"/>
        <v>0</v>
      </c>
      <c r="N24" s="34">
        <f t="shared" si="2"/>
        <v>0</v>
      </c>
      <c r="O24" s="43">
        <f t="shared" si="3"/>
        <v>0</v>
      </c>
      <c r="Q24" s="94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21</v>
      </c>
      <c r="B25" s="102">
        <f t="shared" si="4"/>
        <v>45801</v>
      </c>
      <c r="C25" s="28"/>
      <c r="D25" s="28"/>
      <c r="E25" s="96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4">
        <f t="shared" si="1"/>
        <v>0</v>
      </c>
      <c r="N25" s="34">
        <f t="shared" si="2"/>
        <v>0</v>
      </c>
      <c r="O25" s="43">
        <f t="shared" si="3"/>
        <v>0</v>
      </c>
      <c r="Q25" s="94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22</v>
      </c>
      <c r="B26" s="102">
        <f t="shared" si="4"/>
        <v>45808</v>
      </c>
      <c r="C26" s="28"/>
      <c r="D26" s="28"/>
      <c r="E26" s="96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4">
        <f t="shared" si="1"/>
        <v>0</v>
      </c>
      <c r="N26" s="34">
        <f t="shared" si="2"/>
        <v>0</v>
      </c>
      <c r="O26" s="43">
        <f t="shared" si="3"/>
        <v>0</v>
      </c>
      <c r="Q26" s="94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23</v>
      </c>
      <c r="B27" s="102">
        <f t="shared" si="4"/>
        <v>45815</v>
      </c>
      <c r="C27" s="28"/>
      <c r="D27" s="28"/>
      <c r="E27" s="96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4">
        <f t="shared" si="1"/>
        <v>0</v>
      </c>
      <c r="N27" s="34">
        <f t="shared" si="2"/>
        <v>0</v>
      </c>
      <c r="O27" s="43">
        <f t="shared" si="3"/>
        <v>0</v>
      </c>
      <c r="Q27" s="94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24</v>
      </c>
      <c r="B28" s="102">
        <f t="shared" si="4"/>
        <v>45822</v>
      </c>
      <c r="C28" s="28"/>
      <c r="D28" s="28"/>
      <c r="E28" s="96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4">
        <f t="shared" si="1"/>
        <v>0</v>
      </c>
      <c r="N28" s="34">
        <f t="shared" si="2"/>
        <v>0</v>
      </c>
      <c r="O28" s="43">
        <f t="shared" si="3"/>
        <v>0</v>
      </c>
      <c r="Q28" s="94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25</v>
      </c>
      <c r="B29" s="102">
        <f t="shared" si="4"/>
        <v>45829</v>
      </c>
      <c r="C29" s="28"/>
      <c r="D29" s="28"/>
      <c r="E29" s="96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4">
        <f t="shared" si="1"/>
        <v>0</v>
      </c>
      <c r="N29" s="34">
        <f t="shared" si="2"/>
        <v>0</v>
      </c>
      <c r="O29" s="43">
        <f t="shared" si="3"/>
        <v>0</v>
      </c>
      <c r="Q29" s="94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26</v>
      </c>
      <c r="B30" s="102">
        <f t="shared" si="4"/>
        <v>45836</v>
      </c>
      <c r="C30" s="28"/>
      <c r="D30" s="28"/>
      <c r="E30" s="96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4">
        <f t="shared" si="1"/>
        <v>0</v>
      </c>
      <c r="N30" s="34">
        <f t="shared" si="2"/>
        <v>0</v>
      </c>
      <c r="O30" s="43">
        <f t="shared" si="3"/>
        <v>0</v>
      </c>
      <c r="Q30" s="94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27</v>
      </c>
      <c r="B31" s="102">
        <f t="shared" si="4"/>
        <v>45843</v>
      </c>
      <c r="C31" s="28"/>
      <c r="D31" s="28"/>
      <c r="E31" s="96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4">
        <f t="shared" si="1"/>
        <v>0</v>
      </c>
      <c r="N31" s="34">
        <f t="shared" si="2"/>
        <v>0</v>
      </c>
      <c r="O31" s="43">
        <f t="shared" si="3"/>
        <v>0</v>
      </c>
      <c r="Q31" s="94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28</v>
      </c>
      <c r="B32" s="102">
        <f t="shared" si="4"/>
        <v>45850</v>
      </c>
      <c r="C32" s="28"/>
      <c r="D32" s="28"/>
      <c r="E32" s="96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4">
        <f t="shared" si="1"/>
        <v>0</v>
      </c>
      <c r="N32" s="34">
        <f t="shared" si="2"/>
        <v>0</v>
      </c>
      <c r="O32" s="43">
        <f t="shared" si="3"/>
        <v>0</v>
      </c>
      <c r="Q32" s="94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29</v>
      </c>
      <c r="B33" s="102">
        <f t="shared" si="4"/>
        <v>45857</v>
      </c>
      <c r="C33" s="28"/>
      <c r="D33" s="28"/>
      <c r="E33" s="96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4">
        <f t="shared" si="1"/>
        <v>0</v>
      </c>
      <c r="N33" s="34">
        <f t="shared" si="2"/>
        <v>0</v>
      </c>
      <c r="O33" s="43">
        <f t="shared" si="3"/>
        <v>0</v>
      </c>
      <c r="Q33" s="94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30</v>
      </c>
      <c r="B34" s="102">
        <f t="shared" si="4"/>
        <v>45864</v>
      </c>
      <c r="C34" s="28"/>
      <c r="D34" s="28"/>
      <c r="E34" s="96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4">
        <f t="shared" si="1"/>
        <v>0</v>
      </c>
      <c r="N34" s="34">
        <f t="shared" si="2"/>
        <v>0</v>
      </c>
      <c r="O34" s="43">
        <f t="shared" si="3"/>
        <v>0</v>
      </c>
      <c r="Q34" s="94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31</v>
      </c>
      <c r="B35" s="102">
        <f t="shared" si="4"/>
        <v>45871</v>
      </c>
      <c r="C35" s="28"/>
      <c r="D35" s="28"/>
      <c r="E35" s="96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4">
        <f t="shared" si="1"/>
        <v>0</v>
      </c>
      <c r="N35" s="34">
        <f t="shared" si="2"/>
        <v>0</v>
      </c>
      <c r="O35" s="43">
        <f t="shared" si="3"/>
        <v>0</v>
      </c>
      <c r="Q35" s="94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32</v>
      </c>
      <c r="B36" s="102">
        <f t="shared" si="4"/>
        <v>45878</v>
      </c>
      <c r="C36" s="28"/>
      <c r="D36" s="28"/>
      <c r="E36" s="96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4">
        <f t="shared" si="1"/>
        <v>0</v>
      </c>
      <c r="N36" s="34">
        <f t="shared" si="2"/>
        <v>0</v>
      </c>
      <c r="O36" s="43">
        <f t="shared" si="3"/>
        <v>0</v>
      </c>
      <c r="Q36" s="94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33</v>
      </c>
      <c r="B37" s="102">
        <f t="shared" si="4"/>
        <v>45885</v>
      </c>
      <c r="C37" s="28"/>
      <c r="D37" s="28"/>
      <c r="E37" s="96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4">
        <f t="shared" si="1"/>
        <v>0</v>
      </c>
      <c r="N37" s="34">
        <f t="shared" si="2"/>
        <v>0</v>
      </c>
      <c r="O37" s="43">
        <f t="shared" si="3"/>
        <v>0</v>
      </c>
      <c r="Q37" s="94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34</v>
      </c>
      <c r="B38" s="102">
        <f t="shared" si="4"/>
        <v>45892</v>
      </c>
      <c r="C38" s="28"/>
      <c r="D38" s="28"/>
      <c r="E38" s="96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4">
        <f t="shared" si="1"/>
        <v>0</v>
      </c>
      <c r="N38" s="34">
        <f t="shared" si="2"/>
        <v>0</v>
      </c>
      <c r="O38" s="43">
        <f t="shared" si="3"/>
        <v>0</v>
      </c>
      <c r="Q38" s="94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35</v>
      </c>
      <c r="B39" s="102">
        <f t="shared" si="4"/>
        <v>45899</v>
      </c>
      <c r="C39" s="28"/>
      <c r="D39" s="28"/>
      <c r="E39" s="96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4">
        <f t="shared" si="1"/>
        <v>0</v>
      </c>
      <c r="N39" s="34">
        <f t="shared" si="2"/>
        <v>0</v>
      </c>
      <c r="O39" s="43">
        <f t="shared" si="3"/>
        <v>0</v>
      </c>
      <c r="Q39" s="94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36</v>
      </c>
      <c r="B40" s="102">
        <f t="shared" si="4"/>
        <v>45906</v>
      </c>
      <c r="C40" s="28"/>
      <c r="D40" s="28"/>
      <c r="E40" s="96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4">
        <f t="shared" si="1"/>
        <v>0</v>
      </c>
      <c r="N40" s="34">
        <f t="shared" si="2"/>
        <v>0</v>
      </c>
      <c r="O40" s="43">
        <f t="shared" si="3"/>
        <v>0</v>
      </c>
      <c r="Q40" s="94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37</v>
      </c>
      <c r="B41" s="102">
        <f t="shared" si="4"/>
        <v>45913</v>
      </c>
      <c r="C41" s="28"/>
      <c r="D41" s="28"/>
      <c r="E41" s="96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4">
        <f t="shared" si="1"/>
        <v>0</v>
      </c>
      <c r="N41" s="34">
        <f t="shared" si="2"/>
        <v>0</v>
      </c>
      <c r="O41" s="43">
        <f t="shared" si="3"/>
        <v>0</v>
      </c>
      <c r="Q41" s="94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38</v>
      </c>
      <c r="B42" s="102">
        <f t="shared" si="4"/>
        <v>45920</v>
      </c>
      <c r="C42" s="28"/>
      <c r="D42" s="28"/>
      <c r="E42" s="96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4">
        <f t="shared" si="1"/>
        <v>0</v>
      </c>
      <c r="N42" s="34">
        <f t="shared" si="2"/>
        <v>0</v>
      </c>
      <c r="O42" s="43">
        <f t="shared" si="3"/>
        <v>0</v>
      </c>
      <c r="Q42" s="94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39</v>
      </c>
      <c r="B43" s="102">
        <f t="shared" si="4"/>
        <v>45927</v>
      </c>
      <c r="C43" s="28"/>
      <c r="D43" s="28"/>
      <c r="E43" s="96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4">
        <f t="shared" si="1"/>
        <v>0</v>
      </c>
      <c r="N43" s="34">
        <f t="shared" si="2"/>
        <v>0</v>
      </c>
      <c r="O43" s="43">
        <f t="shared" si="3"/>
        <v>0</v>
      </c>
      <c r="Q43" s="94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40</v>
      </c>
      <c r="B44" s="102">
        <f t="shared" si="4"/>
        <v>45934</v>
      </c>
      <c r="C44" s="28"/>
      <c r="D44" s="28"/>
      <c r="E44" s="96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4">
        <f t="shared" si="1"/>
        <v>0</v>
      </c>
      <c r="N44" s="34">
        <f t="shared" si="2"/>
        <v>0</v>
      </c>
      <c r="O44" s="43">
        <f t="shared" si="3"/>
        <v>0</v>
      </c>
      <c r="Q44" s="94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41</v>
      </c>
      <c r="B45" s="102">
        <f t="shared" si="4"/>
        <v>45941</v>
      </c>
      <c r="C45" s="28"/>
      <c r="D45" s="28"/>
      <c r="E45" s="96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4">
        <f t="shared" si="1"/>
        <v>0</v>
      </c>
      <c r="N45" s="34">
        <f t="shared" si="2"/>
        <v>0</v>
      </c>
      <c r="O45" s="43">
        <f t="shared" si="3"/>
        <v>0</v>
      </c>
      <c r="Q45" s="94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42</v>
      </c>
      <c r="B46" s="102">
        <f t="shared" si="4"/>
        <v>45948</v>
      </c>
      <c r="C46" s="28"/>
      <c r="D46" s="28"/>
      <c r="E46" s="96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4">
        <f t="shared" si="1"/>
        <v>0</v>
      </c>
      <c r="N46" s="34">
        <f t="shared" si="2"/>
        <v>0</v>
      </c>
      <c r="O46" s="43">
        <f t="shared" si="3"/>
        <v>0</v>
      </c>
      <c r="Q46" s="94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43</v>
      </c>
      <c r="B47" s="102">
        <f t="shared" si="4"/>
        <v>45955</v>
      </c>
      <c r="C47" s="28"/>
      <c r="D47" s="28"/>
      <c r="E47" s="96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4">
        <f t="shared" si="1"/>
        <v>0</v>
      </c>
      <c r="N47" s="34">
        <f t="shared" si="2"/>
        <v>0</v>
      </c>
      <c r="O47" s="43">
        <f t="shared" si="3"/>
        <v>0</v>
      </c>
      <c r="Q47" s="94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44</v>
      </c>
      <c r="B48" s="102">
        <f t="shared" si="4"/>
        <v>45962</v>
      </c>
      <c r="C48" s="28"/>
      <c r="D48" s="28"/>
      <c r="E48" s="96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4">
        <f t="shared" si="1"/>
        <v>0</v>
      </c>
      <c r="N48" s="34">
        <f t="shared" si="2"/>
        <v>0</v>
      </c>
      <c r="O48" s="43">
        <f t="shared" si="3"/>
        <v>0</v>
      </c>
      <c r="Q48" s="94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45</v>
      </c>
      <c r="B49" s="102">
        <f t="shared" si="4"/>
        <v>45969</v>
      </c>
      <c r="C49" s="28"/>
      <c r="D49" s="28"/>
      <c r="E49" s="96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4">
        <f t="shared" si="1"/>
        <v>0</v>
      </c>
      <c r="N49" s="34">
        <f t="shared" si="2"/>
        <v>0</v>
      </c>
      <c r="O49" s="43">
        <f t="shared" si="3"/>
        <v>0</v>
      </c>
      <c r="Q49" s="94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46</v>
      </c>
      <c r="B50" s="102">
        <f t="shared" si="4"/>
        <v>45976</v>
      </c>
      <c r="C50" s="28"/>
      <c r="D50" s="28"/>
      <c r="E50" s="96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4">
        <f t="shared" si="1"/>
        <v>0</v>
      </c>
      <c r="N50" s="34">
        <f t="shared" si="2"/>
        <v>0</v>
      </c>
      <c r="O50" s="43">
        <f t="shared" si="3"/>
        <v>0</v>
      </c>
      <c r="Q50" s="94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47</v>
      </c>
      <c r="B51" s="102">
        <f t="shared" si="4"/>
        <v>45983</v>
      </c>
      <c r="C51" s="28"/>
      <c r="D51" s="28"/>
      <c r="E51" s="96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4">
        <f t="shared" si="1"/>
        <v>0</v>
      </c>
      <c r="N51" s="34">
        <f t="shared" si="2"/>
        <v>0</v>
      </c>
      <c r="O51" s="43">
        <f t="shared" si="3"/>
        <v>0</v>
      </c>
      <c r="Q51" s="94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48</v>
      </c>
      <c r="B52" s="102">
        <f t="shared" si="4"/>
        <v>45990</v>
      </c>
      <c r="C52" s="28"/>
      <c r="D52" s="28"/>
      <c r="E52" s="96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4">
        <f t="shared" si="1"/>
        <v>0</v>
      </c>
      <c r="N52" s="34">
        <f t="shared" si="2"/>
        <v>0</v>
      </c>
      <c r="O52" s="43">
        <f t="shared" si="3"/>
        <v>0</v>
      </c>
      <c r="Q52" s="94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49</v>
      </c>
      <c r="B53" s="102">
        <f t="shared" si="4"/>
        <v>45997</v>
      </c>
      <c r="C53" s="28"/>
      <c r="D53" s="28"/>
      <c r="E53" s="96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4">
        <f t="shared" si="1"/>
        <v>0</v>
      </c>
      <c r="N53" s="34">
        <f t="shared" si="2"/>
        <v>0</v>
      </c>
      <c r="O53" s="43">
        <f t="shared" si="3"/>
        <v>0</v>
      </c>
      <c r="Q53" s="94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50</v>
      </c>
      <c r="B54" s="102">
        <f t="shared" si="4"/>
        <v>46004</v>
      </c>
      <c r="C54" s="28"/>
      <c r="D54" s="28"/>
      <c r="E54" s="96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4">
        <f t="shared" si="1"/>
        <v>0</v>
      </c>
      <c r="N54" s="34">
        <f t="shared" si="2"/>
        <v>0</v>
      </c>
      <c r="O54" s="43">
        <f t="shared" si="3"/>
        <v>0</v>
      </c>
      <c r="Q54" s="94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51</v>
      </c>
      <c r="B55" s="102">
        <f t="shared" si="4"/>
        <v>46011</v>
      </c>
      <c r="C55" s="28"/>
      <c r="D55" s="28"/>
      <c r="E55" s="96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4">
        <f t="shared" si="1"/>
        <v>0</v>
      </c>
      <c r="N55" s="34">
        <f t="shared" si="2"/>
        <v>0</v>
      </c>
      <c r="O55" s="43">
        <f t="shared" si="3"/>
        <v>0</v>
      </c>
      <c r="Q55" s="94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52</v>
      </c>
      <c r="B56" s="102">
        <f t="shared" si="4"/>
        <v>46018</v>
      </c>
      <c r="C56" s="28"/>
      <c r="D56" s="28"/>
      <c r="E56" s="96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4">
        <f t="shared" si="1"/>
        <v>0</v>
      </c>
      <c r="N56" s="34">
        <f t="shared" si="2"/>
        <v>0</v>
      </c>
      <c r="O56" s="43">
        <f t="shared" si="3"/>
        <v>0</v>
      </c>
      <c r="Q56" s="94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58" spans="1:19" x14ac:dyDescent="0.25">
      <c r="C58" s="110" t="s">
        <v>51</v>
      </c>
      <c r="D58" s="111"/>
      <c r="E58" s="111"/>
      <c r="F58" s="111"/>
      <c r="G58" s="111"/>
      <c r="H58" s="112"/>
    </row>
    <row r="59" spans="1:19" x14ac:dyDescent="0.25">
      <c r="C59" s="113" t="s">
        <v>52</v>
      </c>
      <c r="D59" s="114"/>
      <c r="E59" s="114"/>
      <c r="F59" s="114"/>
      <c r="G59" s="114"/>
      <c r="H59" s="115"/>
    </row>
    <row r="70" spans="21:21" x14ac:dyDescent="0.25">
      <c r="U70" s="78"/>
    </row>
  </sheetData>
  <mergeCells count="15">
    <mergeCell ref="X2:Y2"/>
    <mergeCell ref="AA4:AB4"/>
    <mergeCell ref="AA10:AB10"/>
    <mergeCell ref="C58:H58"/>
    <mergeCell ref="C59:H59"/>
    <mergeCell ref="C2:D2"/>
    <mergeCell ref="F2:G2"/>
    <mergeCell ref="N2:O2"/>
    <mergeCell ref="R2:S2"/>
    <mergeCell ref="U2:V2"/>
    <mergeCell ref="C1:E1"/>
    <mergeCell ref="F1:K1"/>
    <mergeCell ref="M1:O1"/>
    <mergeCell ref="Q1:S1"/>
    <mergeCell ref="AA1:AB1"/>
  </mergeCells>
  <conditionalFormatting sqref="AA9:AB9">
    <cfRule type="expression" dxfId="2" priority="1">
      <formula>$AA9&lt;0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70"/>
  <sheetViews>
    <sheetView zoomScaleNormal="100" workbookViewId="0">
      <pane xSplit="2" ySplit="3" topLeftCell="C4" activePane="bottomRight" state="frozen"/>
      <selection activeCell="S5" sqref="S5"/>
      <selection pane="topRight" activeCell="S5" sqref="S5"/>
      <selection pane="bottomLeft" activeCell="S5" sqref="S5"/>
      <selection pane="bottomRight" activeCell="C4" sqref="C4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32" t="s">
        <v>26</v>
      </c>
      <c r="D1" s="132"/>
      <c r="E1" s="133"/>
      <c r="F1" s="129" t="s">
        <v>19</v>
      </c>
      <c r="G1" s="130"/>
      <c r="H1" s="130"/>
      <c r="I1" s="130"/>
      <c r="J1" s="130"/>
      <c r="K1" s="131"/>
      <c r="L1" s="65"/>
      <c r="M1" s="139" t="s">
        <v>25</v>
      </c>
      <c r="N1" s="140"/>
      <c r="O1" s="141"/>
      <c r="P1" s="65"/>
      <c r="Q1" s="124" t="s">
        <v>21</v>
      </c>
      <c r="R1" s="125"/>
      <c r="S1" s="126"/>
      <c r="U1" s="67"/>
      <c r="V1" s="68"/>
      <c r="W1" s="69" t="s">
        <v>24</v>
      </c>
      <c r="X1" s="70"/>
      <c r="Y1" s="71"/>
      <c r="AA1" s="118" t="s">
        <v>38</v>
      </c>
      <c r="AB1" s="119"/>
    </row>
    <row r="2" spans="1:28" x14ac:dyDescent="0.25">
      <c r="A2" s="53" t="s">
        <v>15</v>
      </c>
      <c r="B2" s="54"/>
      <c r="C2" s="138" t="s">
        <v>16</v>
      </c>
      <c r="D2" s="138"/>
      <c r="E2" s="92"/>
      <c r="F2" s="136" t="s">
        <v>16</v>
      </c>
      <c r="G2" s="137"/>
      <c r="H2" s="84" t="s">
        <v>46</v>
      </c>
      <c r="I2" s="83" t="s">
        <v>16</v>
      </c>
      <c r="J2" s="84" t="s">
        <v>47</v>
      </c>
      <c r="K2" s="35"/>
      <c r="L2" s="66"/>
      <c r="M2" s="92" t="s">
        <v>26</v>
      </c>
      <c r="N2" s="134" t="s">
        <v>19</v>
      </c>
      <c r="O2" s="135"/>
      <c r="P2" s="66"/>
      <c r="Q2" s="92" t="s">
        <v>26</v>
      </c>
      <c r="R2" s="134" t="s">
        <v>19</v>
      </c>
      <c r="S2" s="135"/>
      <c r="U2" s="120" t="s">
        <v>17</v>
      </c>
      <c r="V2" s="121"/>
      <c r="W2" s="72">
        <f>U3+X3</f>
        <v>0</v>
      </c>
      <c r="X2" s="122" t="s">
        <v>18</v>
      </c>
      <c r="Y2" s="123"/>
      <c r="AA2" s="75"/>
      <c r="AB2" s="86" t="s">
        <v>35</v>
      </c>
    </row>
    <row r="3" spans="1:28" ht="12.75" customHeight="1" x14ac:dyDescent="0.25">
      <c r="A3" s="55" t="s">
        <v>20</v>
      </c>
      <c r="B3" s="56" t="s">
        <v>23</v>
      </c>
      <c r="C3" s="90" t="s">
        <v>27</v>
      </c>
      <c r="D3" s="90" t="s">
        <v>28</v>
      </c>
      <c r="E3" s="95" t="s">
        <v>22</v>
      </c>
      <c r="F3" s="31" t="s">
        <v>43</v>
      </c>
      <c r="G3" s="37" t="s">
        <v>44</v>
      </c>
      <c r="H3" s="37" t="s">
        <v>45</v>
      </c>
      <c r="I3" s="31" t="s">
        <v>47</v>
      </c>
      <c r="J3" s="37" t="s">
        <v>48</v>
      </c>
      <c r="K3" s="32" t="s">
        <v>22</v>
      </c>
      <c r="L3" s="66"/>
      <c r="M3" s="93" t="s">
        <v>22</v>
      </c>
      <c r="N3" s="32" t="s">
        <v>22</v>
      </c>
      <c r="O3" s="42" t="s">
        <v>41</v>
      </c>
      <c r="P3" s="66"/>
      <c r="Q3" s="93" t="s">
        <v>22</v>
      </c>
      <c r="R3" s="32" t="s">
        <v>22</v>
      </c>
      <c r="S3" s="42" t="s">
        <v>41</v>
      </c>
      <c r="U3" s="31">
        <f>SUM(K5:K56)</f>
        <v>0</v>
      </c>
      <c r="V3" s="44">
        <f>IF(W2=0,0,U3/W2)</f>
        <v>0</v>
      </c>
      <c r="W3" s="73"/>
      <c r="X3" s="90">
        <f>SUM(E5:E56)</f>
        <v>0</v>
      </c>
      <c r="Y3" s="91">
        <f>IF(W2=0,0,X3/W2)</f>
        <v>0</v>
      </c>
      <c r="AA3" s="89">
        <f>AA2*X3</f>
        <v>0</v>
      </c>
      <c r="AB3" s="86" t="s">
        <v>36</v>
      </c>
    </row>
    <row r="4" spans="1:28" ht="12.75" customHeight="1" x14ac:dyDescent="0.25">
      <c r="A4" s="57">
        <f>(B4-WEEKDAY(B4-1)+4-(TRUNC(DATE(YEAR(B4-WEEKDAY(B4-1)+4),1,2)/7)*7+5))/7+1</f>
        <v>52</v>
      </c>
      <c r="B4" s="102">
        <f>Jaar4!B56</f>
        <v>46018</v>
      </c>
      <c r="C4" s="97">
        <f>Jaar4!C56</f>
        <v>0</v>
      </c>
      <c r="D4" s="98">
        <f>Jaar4!D56</f>
        <v>0</v>
      </c>
      <c r="E4" s="96"/>
      <c r="F4" s="99">
        <f>Jaar4!F56</f>
        <v>0</v>
      </c>
      <c r="G4" s="100">
        <f>Jaar4!G56</f>
        <v>0</v>
      </c>
      <c r="H4" s="40"/>
      <c r="I4" s="101">
        <f>Jaar4!I56</f>
        <v>0</v>
      </c>
      <c r="J4" s="40"/>
      <c r="K4" s="34"/>
      <c r="M4" s="94"/>
      <c r="N4" s="34"/>
      <c r="O4" s="43"/>
      <c r="Q4" s="94"/>
      <c r="R4" s="34"/>
      <c r="S4" s="43"/>
      <c r="U4" s="30"/>
      <c r="V4" s="30"/>
      <c r="W4" s="30"/>
      <c r="X4" s="30"/>
      <c r="Y4" s="30"/>
      <c r="AA4" s="127" t="s">
        <v>39</v>
      </c>
      <c r="AB4" s="128"/>
    </row>
    <row r="5" spans="1:28" x14ac:dyDescent="0.25">
      <c r="A5" s="57">
        <f t="shared" ref="A5:A56" si="0">(B5-WEEKDAY(B5-1)+4-(TRUNC(DATE(YEAR(B5-WEEKDAY(B5-1)+4),1,2)/7)*7+5))/7+1</f>
        <v>1</v>
      </c>
      <c r="B5" s="102">
        <f>B4+7</f>
        <v>46025</v>
      </c>
      <c r="C5" s="28"/>
      <c r="D5" s="28"/>
      <c r="E5" s="96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4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4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80">
        <f>SUM(J5:J56)</f>
        <v>0</v>
      </c>
      <c r="AB5" s="76" t="s">
        <v>42</v>
      </c>
    </row>
    <row r="6" spans="1:28" x14ac:dyDescent="0.25">
      <c r="A6" s="57">
        <f t="shared" si="0"/>
        <v>2</v>
      </c>
      <c r="B6" s="102">
        <f t="shared" ref="B6:B56" si="4">B5+7</f>
        <v>46032</v>
      </c>
      <c r="C6" s="28"/>
      <c r="D6" s="28"/>
      <c r="E6" s="96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4">
        <f t="shared" si="1"/>
        <v>0</v>
      </c>
      <c r="N6" s="34">
        <f t="shared" si="2"/>
        <v>0</v>
      </c>
      <c r="O6" s="43">
        <f t="shared" si="3"/>
        <v>0</v>
      </c>
      <c r="Q6" s="94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1">
        <f>-U3</f>
        <v>0</v>
      </c>
      <c r="AB6" s="76" t="s">
        <v>40</v>
      </c>
    </row>
    <row r="7" spans="1:28" x14ac:dyDescent="0.25">
      <c r="A7" s="57">
        <f t="shared" si="0"/>
        <v>3</v>
      </c>
      <c r="B7" s="102">
        <f t="shared" si="4"/>
        <v>46039</v>
      </c>
      <c r="C7" s="28"/>
      <c r="D7" s="28"/>
      <c r="E7" s="96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4">
        <f t="shared" si="1"/>
        <v>0</v>
      </c>
      <c r="N7" s="34">
        <f t="shared" si="2"/>
        <v>0</v>
      </c>
      <c r="O7" s="43">
        <f t="shared" si="3"/>
        <v>0</v>
      </c>
      <c r="Q7" s="94">
        <f>IF(C7+D7=0,0,SUM(E$4:E7))</f>
        <v>0</v>
      </c>
      <c r="R7" s="34">
        <f>IF(I7=0,0,SUM(K$4:K7))</f>
        <v>0</v>
      </c>
      <c r="S7" s="43">
        <f>IF(F7+G7=0,0,SUM(O$4:O7))</f>
        <v>0</v>
      </c>
      <c r="AA7" s="80">
        <f>AA5+AA6</f>
        <v>0</v>
      </c>
      <c r="AB7" s="76" t="s">
        <v>41</v>
      </c>
    </row>
    <row r="8" spans="1:28" x14ac:dyDescent="0.25">
      <c r="A8" s="57">
        <f t="shared" si="0"/>
        <v>4</v>
      </c>
      <c r="B8" s="102">
        <f t="shared" si="4"/>
        <v>46046</v>
      </c>
      <c r="C8" s="28"/>
      <c r="D8" s="28"/>
      <c r="E8" s="96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4">
        <f t="shared" si="1"/>
        <v>0</v>
      </c>
      <c r="N8" s="34">
        <f t="shared" si="2"/>
        <v>0</v>
      </c>
      <c r="O8" s="43">
        <f t="shared" si="3"/>
        <v>0</v>
      </c>
      <c r="Q8" s="94">
        <f>IF(C8+D8=0,0,SUM(E$4:E8))</f>
        <v>0</v>
      </c>
      <c r="R8" s="34">
        <f>IF(I8=0,0,SUM(K$4:K8))</f>
        <v>0</v>
      </c>
      <c r="S8" s="43">
        <f>IF(F8+G8=0,0,SUM(O$4:O8))</f>
        <v>0</v>
      </c>
      <c r="AA8" s="85">
        <f>X3</f>
        <v>0</v>
      </c>
      <c r="AB8" s="86" t="s">
        <v>18</v>
      </c>
    </row>
    <row r="9" spans="1:28" x14ac:dyDescent="0.25">
      <c r="A9" s="57">
        <f t="shared" si="0"/>
        <v>5</v>
      </c>
      <c r="B9" s="102">
        <f t="shared" si="4"/>
        <v>46053</v>
      </c>
      <c r="C9" s="28"/>
      <c r="D9" s="28"/>
      <c r="E9" s="96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4">
        <f t="shared" si="1"/>
        <v>0</v>
      </c>
      <c r="N9" s="34">
        <f t="shared" si="2"/>
        <v>0</v>
      </c>
      <c r="O9" s="43">
        <f t="shared" si="3"/>
        <v>0</v>
      </c>
      <c r="Q9" s="94">
        <f>IF(C9+D9=0,0,SUM(E$4:E9))</f>
        <v>0</v>
      </c>
      <c r="R9" s="34">
        <f>IF(I9=0,0,SUM(K$4:K9))</f>
        <v>0</v>
      </c>
      <c r="S9" s="43">
        <f>IF(F9+G9=0,0,SUM(O$4:O9))</f>
        <v>0</v>
      </c>
      <c r="AA9" s="87">
        <f>AA8-AA7</f>
        <v>0</v>
      </c>
      <c r="AB9" s="88" t="str">
        <f>"kWh "&amp;IF(AA9&lt;0,"wordt vergoed","betalen")</f>
        <v>kWh betalen</v>
      </c>
    </row>
    <row r="10" spans="1:28" x14ac:dyDescent="0.25">
      <c r="A10" s="57">
        <f t="shared" si="0"/>
        <v>6</v>
      </c>
      <c r="B10" s="102">
        <f t="shared" si="4"/>
        <v>46060</v>
      </c>
      <c r="C10" s="28"/>
      <c r="D10" s="28"/>
      <c r="E10" s="96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4">
        <f t="shared" si="1"/>
        <v>0</v>
      </c>
      <c r="N10" s="34">
        <f t="shared" si="2"/>
        <v>0</v>
      </c>
      <c r="O10" s="43">
        <f t="shared" si="3"/>
        <v>0</v>
      </c>
      <c r="Q10" s="94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6" t="s">
        <v>37</v>
      </c>
      <c r="AB10" s="117"/>
    </row>
    <row r="11" spans="1:28" x14ac:dyDescent="0.25">
      <c r="A11" s="57">
        <f t="shared" si="0"/>
        <v>7</v>
      </c>
      <c r="B11" s="102">
        <f t="shared" si="4"/>
        <v>46067</v>
      </c>
      <c r="C11" s="28"/>
      <c r="D11" s="28"/>
      <c r="E11" s="96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4">
        <f t="shared" si="1"/>
        <v>0</v>
      </c>
      <c r="N11" s="34">
        <f t="shared" si="2"/>
        <v>0</v>
      </c>
      <c r="O11" s="43">
        <f t="shared" si="3"/>
        <v>0</v>
      </c>
      <c r="Q11" s="94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35</v>
      </c>
    </row>
    <row r="12" spans="1:28" x14ac:dyDescent="0.25">
      <c r="A12" s="57">
        <f t="shared" si="0"/>
        <v>8</v>
      </c>
      <c r="B12" s="102">
        <f t="shared" si="4"/>
        <v>46074</v>
      </c>
      <c r="C12" s="28"/>
      <c r="D12" s="28"/>
      <c r="E12" s="96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4">
        <f t="shared" si="1"/>
        <v>0</v>
      </c>
      <c r="N12" s="34">
        <f t="shared" si="2"/>
        <v>0</v>
      </c>
      <c r="O12" s="43">
        <f t="shared" si="3"/>
        <v>0</v>
      </c>
      <c r="Q12" s="94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9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9</v>
      </c>
      <c r="B13" s="102">
        <f t="shared" si="4"/>
        <v>46081</v>
      </c>
      <c r="C13" s="28"/>
      <c r="D13" s="28"/>
      <c r="E13" s="96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4">
        <f t="shared" si="1"/>
        <v>0</v>
      </c>
      <c r="N13" s="34">
        <f t="shared" si="2"/>
        <v>0</v>
      </c>
      <c r="O13" s="43">
        <f t="shared" si="3"/>
        <v>0</v>
      </c>
      <c r="Q13" s="94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10</v>
      </c>
      <c r="B14" s="102">
        <f t="shared" si="4"/>
        <v>46088</v>
      </c>
      <c r="C14" s="28"/>
      <c r="D14" s="28"/>
      <c r="E14" s="96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4">
        <f t="shared" si="1"/>
        <v>0</v>
      </c>
      <c r="N14" s="34">
        <f t="shared" si="2"/>
        <v>0</v>
      </c>
      <c r="O14" s="43">
        <f t="shared" si="3"/>
        <v>0</v>
      </c>
      <c r="Q14" s="94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11</v>
      </c>
      <c r="B15" s="102">
        <f t="shared" si="4"/>
        <v>46095</v>
      </c>
      <c r="C15" s="28"/>
      <c r="D15" s="28"/>
      <c r="E15" s="96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4">
        <f t="shared" si="1"/>
        <v>0</v>
      </c>
      <c r="N15" s="34">
        <f t="shared" si="2"/>
        <v>0</v>
      </c>
      <c r="O15" s="43">
        <f t="shared" si="3"/>
        <v>0</v>
      </c>
      <c r="Q15" s="94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12</v>
      </c>
      <c r="B16" s="102">
        <f t="shared" si="4"/>
        <v>46102</v>
      </c>
      <c r="C16" s="28"/>
      <c r="D16" s="28"/>
      <c r="E16" s="96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4">
        <f t="shared" si="1"/>
        <v>0</v>
      </c>
      <c r="N16" s="34">
        <f t="shared" si="2"/>
        <v>0</v>
      </c>
      <c r="O16" s="43">
        <f t="shared" si="3"/>
        <v>0</v>
      </c>
      <c r="Q16" s="94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13</v>
      </c>
      <c r="B17" s="102">
        <f t="shared" si="4"/>
        <v>46109</v>
      </c>
      <c r="C17" s="28"/>
      <c r="D17" s="28"/>
      <c r="E17" s="96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4">
        <f t="shared" si="1"/>
        <v>0</v>
      </c>
      <c r="N17" s="34">
        <f t="shared" si="2"/>
        <v>0</v>
      </c>
      <c r="O17" s="43">
        <f t="shared" si="3"/>
        <v>0</v>
      </c>
      <c r="Q17" s="94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14</v>
      </c>
      <c r="B18" s="102">
        <f t="shared" si="4"/>
        <v>46116</v>
      </c>
      <c r="C18" s="28"/>
      <c r="D18" s="28"/>
      <c r="E18" s="96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4">
        <f t="shared" si="1"/>
        <v>0</v>
      </c>
      <c r="N18" s="34">
        <f t="shared" si="2"/>
        <v>0</v>
      </c>
      <c r="O18" s="43">
        <f t="shared" si="3"/>
        <v>0</v>
      </c>
      <c r="Q18" s="94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15</v>
      </c>
      <c r="B19" s="102">
        <f t="shared" si="4"/>
        <v>46123</v>
      </c>
      <c r="C19" s="28"/>
      <c r="D19" s="28"/>
      <c r="E19" s="96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4">
        <f t="shared" si="1"/>
        <v>0</v>
      </c>
      <c r="N19" s="34">
        <f t="shared" si="2"/>
        <v>0</v>
      </c>
      <c r="O19" s="43">
        <f t="shared" si="3"/>
        <v>0</v>
      </c>
      <c r="Q19" s="94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16</v>
      </c>
      <c r="B20" s="102">
        <f t="shared" si="4"/>
        <v>46130</v>
      </c>
      <c r="C20" s="28"/>
      <c r="D20" s="28"/>
      <c r="E20" s="96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4">
        <f t="shared" si="1"/>
        <v>0</v>
      </c>
      <c r="N20" s="34">
        <f t="shared" si="2"/>
        <v>0</v>
      </c>
      <c r="O20" s="43">
        <f t="shared" si="3"/>
        <v>0</v>
      </c>
      <c r="Q20" s="94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17</v>
      </c>
      <c r="B21" s="102">
        <f t="shared" si="4"/>
        <v>46137</v>
      </c>
      <c r="C21" s="28"/>
      <c r="D21" s="28"/>
      <c r="E21" s="96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4">
        <f t="shared" si="1"/>
        <v>0</v>
      </c>
      <c r="N21" s="34">
        <f t="shared" si="2"/>
        <v>0</v>
      </c>
      <c r="O21" s="43">
        <f t="shared" si="3"/>
        <v>0</v>
      </c>
      <c r="Q21" s="94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18</v>
      </c>
      <c r="B22" s="102">
        <f t="shared" si="4"/>
        <v>46144</v>
      </c>
      <c r="C22" s="28"/>
      <c r="D22" s="28"/>
      <c r="E22" s="96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4">
        <f t="shared" si="1"/>
        <v>0</v>
      </c>
      <c r="N22" s="34">
        <f t="shared" si="2"/>
        <v>0</v>
      </c>
      <c r="O22" s="43">
        <f t="shared" si="3"/>
        <v>0</v>
      </c>
      <c r="Q22" s="94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19</v>
      </c>
      <c r="B23" s="102">
        <f t="shared" si="4"/>
        <v>46151</v>
      </c>
      <c r="C23" s="28"/>
      <c r="D23" s="28"/>
      <c r="E23" s="96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4">
        <f t="shared" si="1"/>
        <v>0</v>
      </c>
      <c r="N23" s="34">
        <f t="shared" si="2"/>
        <v>0</v>
      </c>
      <c r="O23" s="43">
        <f t="shared" si="3"/>
        <v>0</v>
      </c>
      <c r="Q23" s="94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20</v>
      </c>
      <c r="B24" s="102">
        <f t="shared" si="4"/>
        <v>46158</v>
      </c>
      <c r="C24" s="28"/>
      <c r="D24" s="28"/>
      <c r="E24" s="96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4">
        <f t="shared" si="1"/>
        <v>0</v>
      </c>
      <c r="N24" s="34">
        <f t="shared" si="2"/>
        <v>0</v>
      </c>
      <c r="O24" s="43">
        <f t="shared" si="3"/>
        <v>0</v>
      </c>
      <c r="Q24" s="94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21</v>
      </c>
      <c r="B25" s="102">
        <f t="shared" si="4"/>
        <v>46165</v>
      </c>
      <c r="C25" s="28"/>
      <c r="D25" s="28"/>
      <c r="E25" s="96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4">
        <f t="shared" si="1"/>
        <v>0</v>
      </c>
      <c r="N25" s="34">
        <f t="shared" si="2"/>
        <v>0</v>
      </c>
      <c r="O25" s="43">
        <f t="shared" si="3"/>
        <v>0</v>
      </c>
      <c r="Q25" s="94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22</v>
      </c>
      <c r="B26" s="102">
        <f t="shared" si="4"/>
        <v>46172</v>
      </c>
      <c r="C26" s="28"/>
      <c r="D26" s="28"/>
      <c r="E26" s="96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4">
        <f t="shared" si="1"/>
        <v>0</v>
      </c>
      <c r="N26" s="34">
        <f t="shared" si="2"/>
        <v>0</v>
      </c>
      <c r="O26" s="43">
        <f t="shared" si="3"/>
        <v>0</v>
      </c>
      <c r="Q26" s="94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23</v>
      </c>
      <c r="B27" s="102">
        <f t="shared" si="4"/>
        <v>46179</v>
      </c>
      <c r="C27" s="28"/>
      <c r="D27" s="28"/>
      <c r="E27" s="96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4">
        <f t="shared" si="1"/>
        <v>0</v>
      </c>
      <c r="N27" s="34">
        <f t="shared" si="2"/>
        <v>0</v>
      </c>
      <c r="O27" s="43">
        <f t="shared" si="3"/>
        <v>0</v>
      </c>
      <c r="Q27" s="94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24</v>
      </c>
      <c r="B28" s="102">
        <f t="shared" si="4"/>
        <v>46186</v>
      </c>
      <c r="C28" s="28"/>
      <c r="D28" s="28"/>
      <c r="E28" s="96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4">
        <f t="shared" si="1"/>
        <v>0</v>
      </c>
      <c r="N28" s="34">
        <f t="shared" si="2"/>
        <v>0</v>
      </c>
      <c r="O28" s="43">
        <f t="shared" si="3"/>
        <v>0</v>
      </c>
      <c r="Q28" s="94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25</v>
      </c>
      <c r="B29" s="102">
        <f t="shared" si="4"/>
        <v>46193</v>
      </c>
      <c r="C29" s="28"/>
      <c r="D29" s="28"/>
      <c r="E29" s="96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4">
        <f t="shared" si="1"/>
        <v>0</v>
      </c>
      <c r="N29" s="34">
        <f t="shared" si="2"/>
        <v>0</v>
      </c>
      <c r="O29" s="43">
        <f t="shared" si="3"/>
        <v>0</v>
      </c>
      <c r="Q29" s="94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26</v>
      </c>
      <c r="B30" s="102">
        <f t="shared" si="4"/>
        <v>46200</v>
      </c>
      <c r="C30" s="28"/>
      <c r="D30" s="28"/>
      <c r="E30" s="96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4">
        <f t="shared" si="1"/>
        <v>0</v>
      </c>
      <c r="N30" s="34">
        <f t="shared" si="2"/>
        <v>0</v>
      </c>
      <c r="O30" s="43">
        <f t="shared" si="3"/>
        <v>0</v>
      </c>
      <c r="Q30" s="94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27</v>
      </c>
      <c r="B31" s="102">
        <f t="shared" si="4"/>
        <v>46207</v>
      </c>
      <c r="C31" s="28"/>
      <c r="D31" s="28"/>
      <c r="E31" s="96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4">
        <f t="shared" si="1"/>
        <v>0</v>
      </c>
      <c r="N31" s="34">
        <f t="shared" si="2"/>
        <v>0</v>
      </c>
      <c r="O31" s="43">
        <f t="shared" si="3"/>
        <v>0</v>
      </c>
      <c r="Q31" s="94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28</v>
      </c>
      <c r="B32" s="102">
        <f t="shared" si="4"/>
        <v>46214</v>
      </c>
      <c r="C32" s="28"/>
      <c r="D32" s="28"/>
      <c r="E32" s="96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4">
        <f t="shared" si="1"/>
        <v>0</v>
      </c>
      <c r="N32" s="34">
        <f t="shared" si="2"/>
        <v>0</v>
      </c>
      <c r="O32" s="43">
        <f t="shared" si="3"/>
        <v>0</v>
      </c>
      <c r="Q32" s="94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29</v>
      </c>
      <c r="B33" s="102">
        <f t="shared" si="4"/>
        <v>46221</v>
      </c>
      <c r="C33" s="28"/>
      <c r="D33" s="28"/>
      <c r="E33" s="96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4">
        <f t="shared" si="1"/>
        <v>0</v>
      </c>
      <c r="N33" s="34">
        <f t="shared" si="2"/>
        <v>0</v>
      </c>
      <c r="O33" s="43">
        <f t="shared" si="3"/>
        <v>0</v>
      </c>
      <c r="Q33" s="94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30</v>
      </c>
      <c r="B34" s="102">
        <f t="shared" si="4"/>
        <v>46228</v>
      </c>
      <c r="C34" s="28"/>
      <c r="D34" s="28"/>
      <c r="E34" s="96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4">
        <f t="shared" si="1"/>
        <v>0</v>
      </c>
      <c r="N34" s="34">
        <f t="shared" si="2"/>
        <v>0</v>
      </c>
      <c r="O34" s="43">
        <f t="shared" si="3"/>
        <v>0</v>
      </c>
      <c r="Q34" s="94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31</v>
      </c>
      <c r="B35" s="102">
        <f t="shared" si="4"/>
        <v>46235</v>
      </c>
      <c r="C35" s="28"/>
      <c r="D35" s="28"/>
      <c r="E35" s="96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4">
        <f t="shared" si="1"/>
        <v>0</v>
      </c>
      <c r="N35" s="34">
        <f t="shared" si="2"/>
        <v>0</v>
      </c>
      <c r="O35" s="43">
        <f t="shared" si="3"/>
        <v>0</v>
      </c>
      <c r="Q35" s="94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32</v>
      </c>
      <c r="B36" s="102">
        <f t="shared" si="4"/>
        <v>46242</v>
      </c>
      <c r="C36" s="28"/>
      <c r="D36" s="28"/>
      <c r="E36" s="96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4">
        <f t="shared" si="1"/>
        <v>0</v>
      </c>
      <c r="N36" s="34">
        <f t="shared" si="2"/>
        <v>0</v>
      </c>
      <c r="O36" s="43">
        <f t="shared" si="3"/>
        <v>0</v>
      </c>
      <c r="Q36" s="94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33</v>
      </c>
      <c r="B37" s="102">
        <f t="shared" si="4"/>
        <v>46249</v>
      </c>
      <c r="C37" s="28"/>
      <c r="D37" s="28"/>
      <c r="E37" s="96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4">
        <f t="shared" si="1"/>
        <v>0</v>
      </c>
      <c r="N37" s="34">
        <f t="shared" si="2"/>
        <v>0</v>
      </c>
      <c r="O37" s="43">
        <f t="shared" si="3"/>
        <v>0</v>
      </c>
      <c r="Q37" s="94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34</v>
      </c>
      <c r="B38" s="102">
        <f t="shared" si="4"/>
        <v>46256</v>
      </c>
      <c r="C38" s="28"/>
      <c r="D38" s="28"/>
      <c r="E38" s="96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4">
        <f t="shared" si="1"/>
        <v>0</v>
      </c>
      <c r="N38" s="34">
        <f t="shared" si="2"/>
        <v>0</v>
      </c>
      <c r="O38" s="43">
        <f t="shared" si="3"/>
        <v>0</v>
      </c>
      <c r="Q38" s="94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35</v>
      </c>
      <c r="B39" s="102">
        <f t="shared" si="4"/>
        <v>46263</v>
      </c>
      <c r="C39" s="28"/>
      <c r="D39" s="28"/>
      <c r="E39" s="96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4">
        <f t="shared" si="1"/>
        <v>0</v>
      </c>
      <c r="N39" s="34">
        <f t="shared" si="2"/>
        <v>0</v>
      </c>
      <c r="O39" s="43">
        <f t="shared" si="3"/>
        <v>0</v>
      </c>
      <c r="Q39" s="94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36</v>
      </c>
      <c r="B40" s="102">
        <f t="shared" si="4"/>
        <v>46270</v>
      </c>
      <c r="C40" s="28"/>
      <c r="D40" s="28"/>
      <c r="E40" s="96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4">
        <f t="shared" si="1"/>
        <v>0</v>
      </c>
      <c r="N40" s="34">
        <f t="shared" si="2"/>
        <v>0</v>
      </c>
      <c r="O40" s="43">
        <f t="shared" si="3"/>
        <v>0</v>
      </c>
      <c r="Q40" s="94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37</v>
      </c>
      <c r="B41" s="102">
        <f t="shared" si="4"/>
        <v>46277</v>
      </c>
      <c r="C41" s="28"/>
      <c r="D41" s="28"/>
      <c r="E41" s="96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4">
        <f t="shared" si="1"/>
        <v>0</v>
      </c>
      <c r="N41" s="34">
        <f t="shared" si="2"/>
        <v>0</v>
      </c>
      <c r="O41" s="43">
        <f t="shared" si="3"/>
        <v>0</v>
      </c>
      <c r="Q41" s="94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38</v>
      </c>
      <c r="B42" s="102">
        <f t="shared" si="4"/>
        <v>46284</v>
      </c>
      <c r="C42" s="28"/>
      <c r="D42" s="28"/>
      <c r="E42" s="96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4">
        <f t="shared" si="1"/>
        <v>0</v>
      </c>
      <c r="N42" s="34">
        <f t="shared" si="2"/>
        <v>0</v>
      </c>
      <c r="O42" s="43">
        <f t="shared" si="3"/>
        <v>0</v>
      </c>
      <c r="Q42" s="94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39</v>
      </c>
      <c r="B43" s="102">
        <f t="shared" si="4"/>
        <v>46291</v>
      </c>
      <c r="C43" s="28"/>
      <c r="D43" s="28"/>
      <c r="E43" s="96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4">
        <f t="shared" si="1"/>
        <v>0</v>
      </c>
      <c r="N43" s="34">
        <f t="shared" si="2"/>
        <v>0</v>
      </c>
      <c r="O43" s="43">
        <f t="shared" si="3"/>
        <v>0</v>
      </c>
      <c r="Q43" s="94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40</v>
      </c>
      <c r="B44" s="102">
        <f t="shared" si="4"/>
        <v>46298</v>
      </c>
      <c r="C44" s="28"/>
      <c r="D44" s="28"/>
      <c r="E44" s="96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4">
        <f t="shared" si="1"/>
        <v>0</v>
      </c>
      <c r="N44" s="34">
        <f t="shared" si="2"/>
        <v>0</v>
      </c>
      <c r="O44" s="43">
        <f t="shared" si="3"/>
        <v>0</v>
      </c>
      <c r="Q44" s="94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41</v>
      </c>
      <c r="B45" s="102">
        <f t="shared" si="4"/>
        <v>46305</v>
      </c>
      <c r="C45" s="28"/>
      <c r="D45" s="28"/>
      <c r="E45" s="96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4">
        <f t="shared" si="1"/>
        <v>0</v>
      </c>
      <c r="N45" s="34">
        <f t="shared" si="2"/>
        <v>0</v>
      </c>
      <c r="O45" s="43">
        <f t="shared" si="3"/>
        <v>0</v>
      </c>
      <c r="Q45" s="94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42</v>
      </c>
      <c r="B46" s="102">
        <f t="shared" si="4"/>
        <v>46312</v>
      </c>
      <c r="C46" s="28"/>
      <c r="D46" s="28"/>
      <c r="E46" s="96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4">
        <f t="shared" si="1"/>
        <v>0</v>
      </c>
      <c r="N46" s="34">
        <f t="shared" si="2"/>
        <v>0</v>
      </c>
      <c r="O46" s="43">
        <f t="shared" si="3"/>
        <v>0</v>
      </c>
      <c r="Q46" s="94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43</v>
      </c>
      <c r="B47" s="102">
        <f t="shared" si="4"/>
        <v>46319</v>
      </c>
      <c r="C47" s="28"/>
      <c r="D47" s="28"/>
      <c r="E47" s="96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4">
        <f t="shared" si="1"/>
        <v>0</v>
      </c>
      <c r="N47" s="34">
        <f t="shared" si="2"/>
        <v>0</v>
      </c>
      <c r="O47" s="43">
        <f t="shared" si="3"/>
        <v>0</v>
      </c>
      <c r="Q47" s="94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44</v>
      </c>
      <c r="B48" s="102">
        <f t="shared" si="4"/>
        <v>46326</v>
      </c>
      <c r="C48" s="28"/>
      <c r="D48" s="28"/>
      <c r="E48" s="96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4">
        <f t="shared" si="1"/>
        <v>0</v>
      </c>
      <c r="N48" s="34">
        <f t="shared" si="2"/>
        <v>0</v>
      </c>
      <c r="O48" s="43">
        <f t="shared" si="3"/>
        <v>0</v>
      </c>
      <c r="Q48" s="94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45</v>
      </c>
      <c r="B49" s="102">
        <f t="shared" si="4"/>
        <v>46333</v>
      </c>
      <c r="C49" s="28"/>
      <c r="D49" s="28"/>
      <c r="E49" s="96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4">
        <f t="shared" si="1"/>
        <v>0</v>
      </c>
      <c r="N49" s="34">
        <f t="shared" si="2"/>
        <v>0</v>
      </c>
      <c r="O49" s="43">
        <f t="shared" si="3"/>
        <v>0</v>
      </c>
      <c r="Q49" s="94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46</v>
      </c>
      <c r="B50" s="102">
        <f t="shared" si="4"/>
        <v>46340</v>
      </c>
      <c r="C50" s="28"/>
      <c r="D50" s="28"/>
      <c r="E50" s="96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4">
        <f t="shared" si="1"/>
        <v>0</v>
      </c>
      <c r="N50" s="34">
        <f t="shared" si="2"/>
        <v>0</v>
      </c>
      <c r="O50" s="43">
        <f t="shared" si="3"/>
        <v>0</v>
      </c>
      <c r="Q50" s="94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47</v>
      </c>
      <c r="B51" s="102">
        <f t="shared" si="4"/>
        <v>46347</v>
      </c>
      <c r="C51" s="28"/>
      <c r="D51" s="28"/>
      <c r="E51" s="96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4">
        <f t="shared" si="1"/>
        <v>0</v>
      </c>
      <c r="N51" s="34">
        <f t="shared" si="2"/>
        <v>0</v>
      </c>
      <c r="O51" s="43">
        <f t="shared" si="3"/>
        <v>0</v>
      </c>
      <c r="Q51" s="94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48</v>
      </c>
      <c r="B52" s="102">
        <f t="shared" si="4"/>
        <v>46354</v>
      </c>
      <c r="C52" s="28"/>
      <c r="D52" s="28"/>
      <c r="E52" s="96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4">
        <f t="shared" si="1"/>
        <v>0</v>
      </c>
      <c r="N52" s="34">
        <f t="shared" si="2"/>
        <v>0</v>
      </c>
      <c r="O52" s="43">
        <f t="shared" si="3"/>
        <v>0</v>
      </c>
      <c r="Q52" s="94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49</v>
      </c>
      <c r="B53" s="102">
        <f t="shared" si="4"/>
        <v>46361</v>
      </c>
      <c r="C53" s="28"/>
      <c r="D53" s="28"/>
      <c r="E53" s="96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4">
        <f t="shared" si="1"/>
        <v>0</v>
      </c>
      <c r="N53" s="34">
        <f t="shared" si="2"/>
        <v>0</v>
      </c>
      <c r="O53" s="43">
        <f t="shared" si="3"/>
        <v>0</v>
      </c>
      <c r="Q53" s="94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50</v>
      </c>
      <c r="B54" s="102">
        <f t="shared" si="4"/>
        <v>46368</v>
      </c>
      <c r="C54" s="28"/>
      <c r="D54" s="28"/>
      <c r="E54" s="96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4">
        <f t="shared" si="1"/>
        <v>0</v>
      </c>
      <c r="N54" s="34">
        <f t="shared" si="2"/>
        <v>0</v>
      </c>
      <c r="O54" s="43">
        <f t="shared" si="3"/>
        <v>0</v>
      </c>
      <c r="Q54" s="94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51</v>
      </c>
      <c r="B55" s="102">
        <f t="shared" si="4"/>
        <v>46375</v>
      </c>
      <c r="C55" s="28"/>
      <c r="D55" s="28"/>
      <c r="E55" s="96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4">
        <f t="shared" si="1"/>
        <v>0</v>
      </c>
      <c r="N55" s="34">
        <f t="shared" si="2"/>
        <v>0</v>
      </c>
      <c r="O55" s="43">
        <f t="shared" si="3"/>
        <v>0</v>
      </c>
      <c r="Q55" s="94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52</v>
      </c>
      <c r="B56" s="102">
        <f t="shared" si="4"/>
        <v>46382</v>
      </c>
      <c r="C56" s="28"/>
      <c r="D56" s="28"/>
      <c r="E56" s="96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4">
        <f t="shared" si="1"/>
        <v>0</v>
      </c>
      <c r="N56" s="34">
        <f t="shared" si="2"/>
        <v>0</v>
      </c>
      <c r="O56" s="43">
        <f t="shared" si="3"/>
        <v>0</v>
      </c>
      <c r="Q56" s="94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70" spans="21:21" x14ac:dyDescent="0.25">
      <c r="U70" s="78"/>
    </row>
  </sheetData>
  <mergeCells count="13">
    <mergeCell ref="X2:Y2"/>
    <mergeCell ref="AA4:AB4"/>
    <mergeCell ref="AA10:AB10"/>
    <mergeCell ref="C1:E1"/>
    <mergeCell ref="F1:K1"/>
    <mergeCell ref="M1:O1"/>
    <mergeCell ref="Q1:S1"/>
    <mergeCell ref="AA1:AB1"/>
    <mergeCell ref="C2:D2"/>
    <mergeCell ref="F2:G2"/>
    <mergeCell ref="N2:O2"/>
    <mergeCell ref="R2:S2"/>
    <mergeCell ref="U2:V2"/>
  </mergeCells>
  <conditionalFormatting sqref="AA9:AB9">
    <cfRule type="expression" dxfId="1" priority="1">
      <formula>$AA9&lt;0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7F1D5-6ACC-472E-B4F0-1ED17A6FBDCB}">
  <dimension ref="A1:AB70"/>
  <sheetViews>
    <sheetView zoomScaleNormal="100" workbookViewId="0">
      <pane xSplit="2" ySplit="3" topLeftCell="C4" activePane="bottomRight" state="frozen"/>
      <selection activeCell="S5" sqref="S5"/>
      <selection pane="topRight" activeCell="S5" sqref="S5"/>
      <selection pane="bottomLeft" activeCell="S5" sqref="S5"/>
      <selection pane="bottomRight" activeCell="J5" sqref="J5"/>
    </sheetView>
  </sheetViews>
  <sheetFormatPr defaultRowHeight="15" x14ac:dyDescent="0.25"/>
  <cols>
    <col min="1" max="1" width="8.5703125" style="58" bestFit="1" customWidth="1"/>
    <col min="2" max="2" width="10.140625" style="58" bestFit="1" customWidth="1"/>
    <col min="3" max="4" width="5.5703125" style="59" customWidth="1"/>
    <col min="5" max="5" width="8.42578125" style="74" bestFit="1" customWidth="1"/>
    <col min="6" max="7" width="5.5703125" style="59" customWidth="1"/>
    <col min="8" max="8" width="11.5703125" style="58" bestFit="1" customWidth="1"/>
    <col min="9" max="9" width="11.28515625" style="59" bestFit="1" customWidth="1"/>
    <col min="10" max="10" width="10" style="58" bestFit="1" customWidth="1"/>
    <col min="11" max="11" width="8.42578125" style="60" bestFit="1" customWidth="1"/>
    <col min="12" max="12" width="1.7109375" style="61" customWidth="1"/>
    <col min="13" max="13" width="10.5703125" style="61" bestFit="1" customWidth="1"/>
    <col min="14" max="14" width="8.42578125" style="61" bestFit="1" customWidth="1"/>
    <col min="15" max="15" width="13.7109375" style="61" bestFit="1" customWidth="1"/>
    <col min="16" max="16" width="1.7109375" style="61" customWidth="1"/>
    <col min="17" max="17" width="10.5703125" style="62" bestFit="1" customWidth="1"/>
    <col min="18" max="18" width="8.42578125" style="63" bestFit="1" customWidth="1"/>
    <col min="19" max="19" width="13.7109375" style="60" bestFit="1" customWidth="1"/>
    <col min="20" max="20" width="1.7109375" style="64" customWidth="1"/>
    <col min="21" max="22" width="11.7109375" style="64" customWidth="1"/>
    <col min="23" max="23" width="6.42578125" style="64" customWidth="1"/>
    <col min="24" max="25" width="11.7109375" style="64" customWidth="1"/>
    <col min="26" max="26" width="1.7109375" style="64" customWidth="1"/>
    <col min="27" max="27" width="8.85546875" style="64" bestFit="1" customWidth="1"/>
    <col min="28" max="28" width="25.7109375" style="64" bestFit="1" customWidth="1"/>
    <col min="29" max="16384" width="9.140625" style="64"/>
  </cols>
  <sheetData>
    <row r="1" spans="1:28" x14ac:dyDescent="0.25">
      <c r="A1" s="51"/>
      <c r="B1" s="52"/>
      <c r="C1" s="132" t="s">
        <v>26</v>
      </c>
      <c r="D1" s="132"/>
      <c r="E1" s="133"/>
      <c r="F1" s="129" t="s">
        <v>19</v>
      </c>
      <c r="G1" s="130"/>
      <c r="H1" s="130"/>
      <c r="I1" s="130"/>
      <c r="J1" s="130"/>
      <c r="K1" s="131"/>
      <c r="L1" s="65"/>
      <c r="M1" s="139" t="s">
        <v>25</v>
      </c>
      <c r="N1" s="140"/>
      <c r="O1" s="141"/>
      <c r="P1" s="65"/>
      <c r="Q1" s="124" t="s">
        <v>21</v>
      </c>
      <c r="R1" s="125"/>
      <c r="S1" s="126"/>
      <c r="U1" s="67"/>
      <c r="V1" s="68"/>
      <c r="W1" s="69" t="s">
        <v>24</v>
      </c>
      <c r="X1" s="70"/>
      <c r="Y1" s="71"/>
      <c r="AA1" s="118" t="s">
        <v>38</v>
      </c>
      <c r="AB1" s="119"/>
    </row>
    <row r="2" spans="1:28" x14ac:dyDescent="0.25">
      <c r="A2" s="53" t="s">
        <v>15</v>
      </c>
      <c r="B2" s="54"/>
      <c r="C2" s="138" t="s">
        <v>16</v>
      </c>
      <c r="D2" s="138"/>
      <c r="E2" s="92"/>
      <c r="F2" s="136" t="s">
        <v>16</v>
      </c>
      <c r="G2" s="137"/>
      <c r="H2" s="105" t="s">
        <v>46</v>
      </c>
      <c r="I2" s="104" t="s">
        <v>16</v>
      </c>
      <c r="J2" s="105" t="s">
        <v>47</v>
      </c>
      <c r="K2" s="35"/>
      <c r="L2" s="66"/>
      <c r="M2" s="92" t="s">
        <v>26</v>
      </c>
      <c r="N2" s="134" t="s">
        <v>19</v>
      </c>
      <c r="O2" s="135"/>
      <c r="P2" s="66"/>
      <c r="Q2" s="92" t="s">
        <v>26</v>
      </c>
      <c r="R2" s="134" t="s">
        <v>19</v>
      </c>
      <c r="S2" s="135"/>
      <c r="U2" s="120" t="s">
        <v>17</v>
      </c>
      <c r="V2" s="121"/>
      <c r="W2" s="72">
        <f>U3+X3</f>
        <v>0</v>
      </c>
      <c r="X2" s="122" t="s">
        <v>18</v>
      </c>
      <c r="Y2" s="123"/>
      <c r="AA2" s="75"/>
      <c r="AB2" s="86" t="s">
        <v>35</v>
      </c>
    </row>
    <row r="3" spans="1:28" ht="12.75" customHeight="1" x14ac:dyDescent="0.25">
      <c r="A3" s="55" t="s">
        <v>20</v>
      </c>
      <c r="B3" s="56" t="s">
        <v>23</v>
      </c>
      <c r="C3" s="90" t="s">
        <v>27</v>
      </c>
      <c r="D3" s="90" t="s">
        <v>28</v>
      </c>
      <c r="E3" s="95" t="s">
        <v>22</v>
      </c>
      <c r="F3" s="31" t="s">
        <v>43</v>
      </c>
      <c r="G3" s="37" t="s">
        <v>44</v>
      </c>
      <c r="H3" s="37" t="s">
        <v>45</v>
      </c>
      <c r="I3" s="31" t="s">
        <v>47</v>
      </c>
      <c r="J3" s="37" t="s">
        <v>48</v>
      </c>
      <c r="K3" s="32" t="s">
        <v>22</v>
      </c>
      <c r="L3" s="66"/>
      <c r="M3" s="93" t="s">
        <v>22</v>
      </c>
      <c r="N3" s="32" t="s">
        <v>22</v>
      </c>
      <c r="O3" s="42" t="s">
        <v>41</v>
      </c>
      <c r="P3" s="66"/>
      <c r="Q3" s="93" t="s">
        <v>22</v>
      </c>
      <c r="R3" s="32" t="s">
        <v>22</v>
      </c>
      <c r="S3" s="42" t="s">
        <v>41</v>
      </c>
      <c r="U3" s="31">
        <f>SUM(K5:K56)</f>
        <v>0</v>
      </c>
      <c r="V3" s="44">
        <f>IF(W2=0,0,U3/W2)</f>
        <v>0</v>
      </c>
      <c r="W3" s="73"/>
      <c r="X3" s="90">
        <f>SUM(E5:E56)</f>
        <v>0</v>
      </c>
      <c r="Y3" s="91">
        <f>IF(W2=0,0,X3/W2)</f>
        <v>0</v>
      </c>
      <c r="AA3" s="89">
        <f>AA2*X3</f>
        <v>0</v>
      </c>
      <c r="AB3" s="86" t="s">
        <v>36</v>
      </c>
    </row>
    <row r="4" spans="1:28" ht="12.75" customHeight="1" x14ac:dyDescent="0.25">
      <c r="A4" s="57">
        <f>(B4-WEEKDAY(B4-1)+4-(TRUNC(DATE(YEAR(B4-WEEKDAY(B4-1)+4),1,2)/7)*7+5))/7+1</f>
        <v>52</v>
      </c>
      <c r="B4" s="102">
        <f>Jaar4!B56</f>
        <v>46018</v>
      </c>
      <c r="C4" s="97">
        <f>Jaar4!C56</f>
        <v>0</v>
      </c>
      <c r="D4" s="98">
        <f>Jaar4!D56</f>
        <v>0</v>
      </c>
      <c r="E4" s="96"/>
      <c r="F4" s="99">
        <f>Jaar4!F56</f>
        <v>0</v>
      </c>
      <c r="G4" s="100">
        <f>Jaar4!G56</f>
        <v>0</v>
      </c>
      <c r="H4" s="40"/>
      <c r="I4" s="101">
        <f>Jaar4!I56</f>
        <v>0</v>
      </c>
      <c r="J4" s="40"/>
      <c r="K4" s="34"/>
      <c r="M4" s="94"/>
      <c r="N4" s="34"/>
      <c r="O4" s="43"/>
      <c r="Q4" s="94"/>
      <c r="R4" s="34"/>
      <c r="S4" s="43"/>
      <c r="U4" s="30"/>
      <c r="V4" s="30"/>
      <c r="W4" s="30"/>
      <c r="X4" s="30"/>
      <c r="Y4" s="30"/>
      <c r="AA4" s="127" t="s">
        <v>39</v>
      </c>
      <c r="AB4" s="128"/>
    </row>
    <row r="5" spans="1:28" x14ac:dyDescent="0.25">
      <c r="A5" s="57">
        <f t="shared" ref="A5:A56" si="0">(B5-WEEKDAY(B5-1)+4-(TRUNC(DATE(YEAR(B5-WEEKDAY(B5-1)+4),1,2)/7)*7+5))/7+1</f>
        <v>1</v>
      </c>
      <c r="B5" s="102">
        <f>B4+7</f>
        <v>46025</v>
      </c>
      <c r="C5" s="28"/>
      <c r="D5" s="28"/>
      <c r="E5" s="96">
        <f>IF(C5+D5=0,0,C5-C4+D5-D4)</f>
        <v>0</v>
      </c>
      <c r="F5" s="36"/>
      <c r="G5" s="29"/>
      <c r="H5" s="40">
        <f>IF(F5+G5=0,0,F5-F4+G5-G4)</f>
        <v>0</v>
      </c>
      <c r="I5" s="41"/>
      <c r="J5" s="40">
        <f>IF(I5=0,0,I5-I4)</f>
        <v>0</v>
      </c>
      <c r="K5" s="34">
        <f>J5-H5</f>
        <v>0</v>
      </c>
      <c r="M5" s="94">
        <f t="shared" ref="M5:M56" si="1">E5</f>
        <v>0</v>
      </c>
      <c r="N5" s="34">
        <f t="shared" ref="N5:N56" si="2">K5</f>
        <v>0</v>
      </c>
      <c r="O5" s="43">
        <f t="shared" ref="O5:O56" si="3">-H5</f>
        <v>0</v>
      </c>
      <c r="Q5" s="94">
        <f>IF(C5+D5=0,0,SUM(E$4:E5))</f>
        <v>0</v>
      </c>
      <c r="R5" s="34">
        <f>IF(I5=0,0,SUM(K$4:K5))</f>
        <v>0</v>
      </c>
      <c r="S5" s="43">
        <f>IF(F5+G5=0,0,SUM(O$4:O5))</f>
        <v>0</v>
      </c>
      <c r="U5" s="30"/>
      <c r="V5" s="30"/>
      <c r="W5" s="30"/>
      <c r="X5" s="30"/>
      <c r="Y5" s="30"/>
      <c r="AA5" s="80">
        <f>SUM(J5:J56)</f>
        <v>0</v>
      </c>
      <c r="AB5" s="76" t="s">
        <v>42</v>
      </c>
    </row>
    <row r="6" spans="1:28" x14ac:dyDescent="0.25">
      <c r="A6" s="57">
        <f t="shared" si="0"/>
        <v>2</v>
      </c>
      <c r="B6" s="102">
        <f t="shared" ref="B6:B56" si="4">B5+7</f>
        <v>46032</v>
      </c>
      <c r="C6" s="28"/>
      <c r="D6" s="28"/>
      <c r="E6" s="96">
        <f t="shared" ref="E6:E56" si="5">IF(C6+D6=0,0,C6-C5+D6-D5)</f>
        <v>0</v>
      </c>
      <c r="F6" s="36"/>
      <c r="G6" s="29"/>
      <c r="H6" s="40">
        <f t="shared" ref="H6:H56" si="6">IF(F6+G6=0,0,F6-F5+G6-G5)</f>
        <v>0</v>
      </c>
      <c r="I6" s="41"/>
      <c r="J6" s="40">
        <f t="shared" ref="J6:J56" si="7">IF(I6=0,0,I6-I5)</f>
        <v>0</v>
      </c>
      <c r="K6" s="34">
        <f t="shared" ref="K6:K56" si="8">J6-H6</f>
        <v>0</v>
      </c>
      <c r="M6" s="94">
        <f t="shared" si="1"/>
        <v>0</v>
      </c>
      <c r="N6" s="34">
        <f t="shared" si="2"/>
        <v>0</v>
      </c>
      <c r="O6" s="43">
        <f t="shared" si="3"/>
        <v>0</v>
      </c>
      <c r="Q6" s="94">
        <f>IF(C6+D6=0,0,SUM(E$4:E6))</f>
        <v>0</v>
      </c>
      <c r="R6" s="34">
        <f>IF(I6=0,0,SUM(K$4:K6))</f>
        <v>0</v>
      </c>
      <c r="S6" s="43">
        <f>IF(F6+G6=0,0,SUM(O$4:O6))</f>
        <v>0</v>
      </c>
      <c r="U6" s="30"/>
      <c r="V6" s="30"/>
      <c r="W6" s="30"/>
      <c r="X6" s="30"/>
      <c r="Y6" s="30"/>
      <c r="AA6" s="81">
        <f>-U3</f>
        <v>0</v>
      </c>
      <c r="AB6" s="76" t="s">
        <v>40</v>
      </c>
    </row>
    <row r="7" spans="1:28" x14ac:dyDescent="0.25">
      <c r="A7" s="57">
        <f t="shared" si="0"/>
        <v>3</v>
      </c>
      <c r="B7" s="102">
        <f t="shared" si="4"/>
        <v>46039</v>
      </c>
      <c r="C7" s="28"/>
      <c r="D7" s="28"/>
      <c r="E7" s="96">
        <f t="shared" si="5"/>
        <v>0</v>
      </c>
      <c r="F7" s="28"/>
      <c r="G7" s="28"/>
      <c r="H7" s="33">
        <f t="shared" si="6"/>
        <v>0</v>
      </c>
      <c r="I7" s="28"/>
      <c r="J7" s="33">
        <f t="shared" si="7"/>
        <v>0</v>
      </c>
      <c r="K7" s="34">
        <f t="shared" si="8"/>
        <v>0</v>
      </c>
      <c r="M7" s="94">
        <f t="shared" si="1"/>
        <v>0</v>
      </c>
      <c r="N7" s="34">
        <f t="shared" si="2"/>
        <v>0</v>
      </c>
      <c r="O7" s="43">
        <f t="shared" si="3"/>
        <v>0</v>
      </c>
      <c r="Q7" s="94">
        <f>IF(C7+D7=0,0,SUM(E$4:E7))</f>
        <v>0</v>
      </c>
      <c r="R7" s="34">
        <f>IF(I7=0,0,SUM(K$4:K7))</f>
        <v>0</v>
      </c>
      <c r="S7" s="43">
        <f>IF(F7+G7=0,0,SUM(O$4:O7))</f>
        <v>0</v>
      </c>
      <c r="AA7" s="80">
        <f>AA5+AA6</f>
        <v>0</v>
      </c>
      <c r="AB7" s="76" t="s">
        <v>41</v>
      </c>
    </row>
    <row r="8" spans="1:28" x14ac:dyDescent="0.25">
      <c r="A8" s="57">
        <f t="shared" si="0"/>
        <v>4</v>
      </c>
      <c r="B8" s="102">
        <f t="shared" si="4"/>
        <v>46046</v>
      </c>
      <c r="C8" s="28"/>
      <c r="D8" s="28"/>
      <c r="E8" s="96">
        <f t="shared" si="5"/>
        <v>0</v>
      </c>
      <c r="F8" s="28"/>
      <c r="G8" s="28"/>
      <c r="H8" s="33">
        <f t="shared" si="6"/>
        <v>0</v>
      </c>
      <c r="I8" s="28"/>
      <c r="J8" s="33">
        <f t="shared" si="7"/>
        <v>0</v>
      </c>
      <c r="K8" s="34">
        <f t="shared" si="8"/>
        <v>0</v>
      </c>
      <c r="M8" s="94">
        <f t="shared" si="1"/>
        <v>0</v>
      </c>
      <c r="N8" s="34">
        <f t="shared" si="2"/>
        <v>0</v>
      </c>
      <c r="O8" s="43">
        <f t="shared" si="3"/>
        <v>0</v>
      </c>
      <c r="Q8" s="94">
        <f>IF(C8+D8=0,0,SUM(E$4:E8))</f>
        <v>0</v>
      </c>
      <c r="R8" s="34">
        <f>IF(I8=0,0,SUM(K$4:K8))</f>
        <v>0</v>
      </c>
      <c r="S8" s="43">
        <f>IF(F8+G8=0,0,SUM(O$4:O8))</f>
        <v>0</v>
      </c>
      <c r="AA8" s="85">
        <f>X3</f>
        <v>0</v>
      </c>
      <c r="AB8" s="86" t="s">
        <v>18</v>
      </c>
    </row>
    <row r="9" spans="1:28" x14ac:dyDescent="0.25">
      <c r="A9" s="57">
        <f t="shared" si="0"/>
        <v>5</v>
      </c>
      <c r="B9" s="102">
        <f t="shared" si="4"/>
        <v>46053</v>
      </c>
      <c r="C9" s="28"/>
      <c r="D9" s="28"/>
      <c r="E9" s="96">
        <f t="shared" si="5"/>
        <v>0</v>
      </c>
      <c r="F9" s="28"/>
      <c r="G9" s="28"/>
      <c r="H9" s="33">
        <f t="shared" si="6"/>
        <v>0</v>
      </c>
      <c r="I9" s="28"/>
      <c r="J9" s="33">
        <f t="shared" si="7"/>
        <v>0</v>
      </c>
      <c r="K9" s="34">
        <f t="shared" si="8"/>
        <v>0</v>
      </c>
      <c r="M9" s="94">
        <f t="shared" si="1"/>
        <v>0</v>
      </c>
      <c r="N9" s="34">
        <f t="shared" si="2"/>
        <v>0</v>
      </c>
      <c r="O9" s="43">
        <f t="shared" si="3"/>
        <v>0</v>
      </c>
      <c r="Q9" s="94">
        <f>IF(C9+D9=0,0,SUM(E$4:E9))</f>
        <v>0</v>
      </c>
      <c r="R9" s="34">
        <f>IF(I9=0,0,SUM(K$4:K9))</f>
        <v>0</v>
      </c>
      <c r="S9" s="43">
        <f>IF(F9+G9=0,0,SUM(O$4:O9))</f>
        <v>0</v>
      </c>
      <c r="AA9" s="87">
        <f>AA8-AA7</f>
        <v>0</v>
      </c>
      <c r="AB9" s="88" t="str">
        <f>"kWh "&amp;IF(AA9&lt;0,"wordt vergoed","betalen")</f>
        <v>kWh betalen</v>
      </c>
    </row>
    <row r="10" spans="1:28" x14ac:dyDescent="0.25">
      <c r="A10" s="57">
        <f t="shared" si="0"/>
        <v>6</v>
      </c>
      <c r="B10" s="102">
        <f t="shared" si="4"/>
        <v>46060</v>
      </c>
      <c r="C10" s="28"/>
      <c r="D10" s="28"/>
      <c r="E10" s="96">
        <f t="shared" si="5"/>
        <v>0</v>
      </c>
      <c r="F10" s="28"/>
      <c r="G10" s="28"/>
      <c r="H10" s="33">
        <f t="shared" si="6"/>
        <v>0</v>
      </c>
      <c r="I10" s="28"/>
      <c r="J10" s="33">
        <f t="shared" si="7"/>
        <v>0</v>
      </c>
      <c r="K10" s="34">
        <f t="shared" si="8"/>
        <v>0</v>
      </c>
      <c r="M10" s="94">
        <f t="shared" si="1"/>
        <v>0</v>
      </c>
      <c r="N10" s="34">
        <f t="shared" si="2"/>
        <v>0</v>
      </c>
      <c r="O10" s="43">
        <f t="shared" si="3"/>
        <v>0</v>
      </c>
      <c r="Q10" s="94">
        <f>IF(C10+D10=0,0,SUM(E$4:E10))</f>
        <v>0</v>
      </c>
      <c r="R10" s="34">
        <f>IF(I10=0,0,SUM(K$4:K10))</f>
        <v>0</v>
      </c>
      <c r="S10" s="43">
        <f>IF(F10+G10=0,0,SUM(O$4:O10))</f>
        <v>0</v>
      </c>
      <c r="AA10" s="116" t="s">
        <v>37</v>
      </c>
      <c r="AB10" s="117"/>
    </row>
    <row r="11" spans="1:28" x14ac:dyDescent="0.25">
      <c r="A11" s="57">
        <f t="shared" si="0"/>
        <v>7</v>
      </c>
      <c r="B11" s="102">
        <f t="shared" si="4"/>
        <v>46067</v>
      </c>
      <c r="C11" s="28"/>
      <c r="D11" s="28"/>
      <c r="E11" s="96">
        <f t="shared" si="5"/>
        <v>0</v>
      </c>
      <c r="F11" s="28"/>
      <c r="G11" s="28"/>
      <c r="H11" s="33">
        <f t="shared" si="6"/>
        <v>0</v>
      </c>
      <c r="I11" s="28"/>
      <c r="J11" s="33">
        <f t="shared" si="7"/>
        <v>0</v>
      </c>
      <c r="K11" s="34">
        <f t="shared" si="8"/>
        <v>0</v>
      </c>
      <c r="M11" s="94">
        <f t="shared" si="1"/>
        <v>0</v>
      </c>
      <c r="N11" s="34">
        <f t="shared" si="2"/>
        <v>0</v>
      </c>
      <c r="O11" s="43">
        <f t="shared" si="3"/>
        <v>0</v>
      </c>
      <c r="Q11" s="94">
        <f>IF(C11+D11=0,0,SUM(E$4:E11))</f>
        <v>0</v>
      </c>
      <c r="R11" s="34">
        <f>IF(I11=0,0,SUM(K$4:K11))</f>
        <v>0</v>
      </c>
      <c r="S11" s="43">
        <f>IF(F11+G11=0,0,SUM(O$4:O11))</f>
        <v>0</v>
      </c>
      <c r="AA11" s="75"/>
      <c r="AB11" s="76" t="s">
        <v>35</v>
      </c>
    </row>
    <row r="12" spans="1:28" x14ac:dyDescent="0.25">
      <c r="A12" s="57">
        <f t="shared" si="0"/>
        <v>8</v>
      </c>
      <c r="B12" s="102">
        <f t="shared" si="4"/>
        <v>46074</v>
      </c>
      <c r="C12" s="28"/>
      <c r="D12" s="28"/>
      <c r="E12" s="96">
        <f t="shared" si="5"/>
        <v>0</v>
      </c>
      <c r="F12" s="28"/>
      <c r="G12" s="28"/>
      <c r="H12" s="33">
        <f t="shared" si="6"/>
        <v>0</v>
      </c>
      <c r="I12" s="28"/>
      <c r="J12" s="33">
        <f t="shared" si="7"/>
        <v>0</v>
      </c>
      <c r="K12" s="34">
        <f t="shared" si="8"/>
        <v>0</v>
      </c>
      <c r="M12" s="94">
        <f t="shared" si="1"/>
        <v>0</v>
      </c>
      <c r="N12" s="34">
        <f t="shared" si="2"/>
        <v>0</v>
      </c>
      <c r="O12" s="43">
        <f t="shared" si="3"/>
        <v>0</v>
      </c>
      <c r="Q12" s="94">
        <f>IF(C12+D12=0,0,SUM(E$4:E12))</f>
        <v>0</v>
      </c>
      <c r="R12" s="34">
        <f>IF(I12=0,0,SUM(K$4:K12))</f>
        <v>0</v>
      </c>
      <c r="S12" s="43">
        <f>IF(F12+G12=0,0,SUM(O$4:O12))</f>
        <v>0</v>
      </c>
      <c r="AA12" s="79">
        <f>MIN(AA9*AA11,0)</f>
        <v>0</v>
      </c>
      <c r="AB12" s="77" t="str">
        <f>IF(AA9&lt;0,"te ontvangen!","")</f>
        <v/>
      </c>
    </row>
    <row r="13" spans="1:28" x14ac:dyDescent="0.25">
      <c r="A13" s="57">
        <f t="shared" si="0"/>
        <v>9</v>
      </c>
      <c r="B13" s="102">
        <f t="shared" si="4"/>
        <v>46081</v>
      </c>
      <c r="C13" s="28"/>
      <c r="D13" s="28"/>
      <c r="E13" s="96">
        <f t="shared" si="5"/>
        <v>0</v>
      </c>
      <c r="F13" s="28"/>
      <c r="G13" s="28"/>
      <c r="H13" s="33">
        <f t="shared" si="6"/>
        <v>0</v>
      </c>
      <c r="I13" s="28"/>
      <c r="J13" s="33">
        <f t="shared" si="7"/>
        <v>0</v>
      </c>
      <c r="K13" s="34">
        <f t="shared" si="8"/>
        <v>0</v>
      </c>
      <c r="M13" s="94">
        <f t="shared" si="1"/>
        <v>0</v>
      </c>
      <c r="N13" s="34">
        <f t="shared" si="2"/>
        <v>0</v>
      </c>
      <c r="O13" s="43">
        <f t="shared" si="3"/>
        <v>0</v>
      </c>
      <c r="Q13" s="94">
        <f>IF(C13+D13=0,0,SUM(E$4:E13))</f>
        <v>0</v>
      </c>
      <c r="R13" s="34">
        <f>IF(I13=0,0,SUM(K$4:K13))</f>
        <v>0</v>
      </c>
      <c r="S13" s="43">
        <f>IF(F13+G13=0,0,SUM(O$4:O13))</f>
        <v>0</v>
      </c>
    </row>
    <row r="14" spans="1:28" x14ac:dyDescent="0.25">
      <c r="A14" s="57">
        <f t="shared" si="0"/>
        <v>10</v>
      </c>
      <c r="B14" s="102">
        <f t="shared" si="4"/>
        <v>46088</v>
      </c>
      <c r="C14" s="28"/>
      <c r="D14" s="28"/>
      <c r="E14" s="96">
        <f t="shared" si="5"/>
        <v>0</v>
      </c>
      <c r="F14" s="28"/>
      <c r="G14" s="28"/>
      <c r="H14" s="33">
        <f t="shared" si="6"/>
        <v>0</v>
      </c>
      <c r="I14" s="28"/>
      <c r="J14" s="33">
        <f t="shared" si="7"/>
        <v>0</v>
      </c>
      <c r="K14" s="34">
        <f t="shared" si="8"/>
        <v>0</v>
      </c>
      <c r="M14" s="94">
        <f t="shared" si="1"/>
        <v>0</v>
      </c>
      <c r="N14" s="34">
        <f t="shared" si="2"/>
        <v>0</v>
      </c>
      <c r="O14" s="43">
        <f t="shared" si="3"/>
        <v>0</v>
      </c>
      <c r="Q14" s="94">
        <f>IF(C14+D14=0,0,SUM(E$4:E14))</f>
        <v>0</v>
      </c>
      <c r="R14" s="34">
        <f>IF(I14=0,0,SUM(K$4:K14))</f>
        <v>0</v>
      </c>
      <c r="S14" s="43">
        <f>IF(F14+G14=0,0,SUM(O$4:O14))</f>
        <v>0</v>
      </c>
    </row>
    <row r="15" spans="1:28" x14ac:dyDescent="0.25">
      <c r="A15" s="57">
        <f t="shared" si="0"/>
        <v>11</v>
      </c>
      <c r="B15" s="102">
        <f t="shared" si="4"/>
        <v>46095</v>
      </c>
      <c r="C15" s="28"/>
      <c r="D15" s="28"/>
      <c r="E15" s="96">
        <f t="shared" si="5"/>
        <v>0</v>
      </c>
      <c r="F15" s="28"/>
      <c r="G15" s="28"/>
      <c r="H15" s="33">
        <f t="shared" si="6"/>
        <v>0</v>
      </c>
      <c r="I15" s="28"/>
      <c r="J15" s="33">
        <f t="shared" si="7"/>
        <v>0</v>
      </c>
      <c r="K15" s="34">
        <f t="shared" si="8"/>
        <v>0</v>
      </c>
      <c r="M15" s="94">
        <f t="shared" si="1"/>
        <v>0</v>
      </c>
      <c r="N15" s="34">
        <f t="shared" si="2"/>
        <v>0</v>
      </c>
      <c r="O15" s="43">
        <f t="shared" si="3"/>
        <v>0</v>
      </c>
      <c r="Q15" s="94">
        <f>IF(C15+D15=0,0,SUM(E$4:E15))</f>
        <v>0</v>
      </c>
      <c r="R15" s="34">
        <f>IF(I15=0,0,SUM(K$4:K15))</f>
        <v>0</v>
      </c>
      <c r="S15" s="43">
        <f>IF(F15+G15=0,0,SUM(O$4:O15))</f>
        <v>0</v>
      </c>
    </row>
    <row r="16" spans="1:28" x14ac:dyDescent="0.25">
      <c r="A16" s="57">
        <f t="shared" si="0"/>
        <v>12</v>
      </c>
      <c r="B16" s="102">
        <f t="shared" si="4"/>
        <v>46102</v>
      </c>
      <c r="C16" s="28"/>
      <c r="D16" s="28"/>
      <c r="E16" s="96">
        <f t="shared" si="5"/>
        <v>0</v>
      </c>
      <c r="F16" s="28"/>
      <c r="G16" s="28"/>
      <c r="H16" s="33">
        <f t="shared" si="6"/>
        <v>0</v>
      </c>
      <c r="I16" s="28"/>
      <c r="J16" s="33">
        <f t="shared" si="7"/>
        <v>0</v>
      </c>
      <c r="K16" s="34">
        <f t="shared" si="8"/>
        <v>0</v>
      </c>
      <c r="M16" s="94">
        <f t="shared" si="1"/>
        <v>0</v>
      </c>
      <c r="N16" s="34">
        <f t="shared" si="2"/>
        <v>0</v>
      </c>
      <c r="O16" s="43">
        <f t="shared" si="3"/>
        <v>0</v>
      </c>
      <c r="Q16" s="94">
        <f>IF(C16+D16=0,0,SUM(E$4:E16))</f>
        <v>0</v>
      </c>
      <c r="R16" s="34">
        <f>IF(I16=0,0,SUM(K$4:K16))</f>
        <v>0</v>
      </c>
      <c r="S16" s="43">
        <f>IF(F16+G16=0,0,SUM(O$4:O16))</f>
        <v>0</v>
      </c>
    </row>
    <row r="17" spans="1:19" x14ac:dyDescent="0.25">
      <c r="A17" s="57">
        <f t="shared" si="0"/>
        <v>13</v>
      </c>
      <c r="B17" s="102">
        <f t="shared" si="4"/>
        <v>46109</v>
      </c>
      <c r="C17" s="28"/>
      <c r="D17" s="28"/>
      <c r="E17" s="96">
        <f t="shared" si="5"/>
        <v>0</v>
      </c>
      <c r="F17" s="28"/>
      <c r="G17" s="28"/>
      <c r="H17" s="33">
        <f t="shared" si="6"/>
        <v>0</v>
      </c>
      <c r="I17" s="28"/>
      <c r="J17" s="33">
        <f t="shared" si="7"/>
        <v>0</v>
      </c>
      <c r="K17" s="34">
        <f t="shared" si="8"/>
        <v>0</v>
      </c>
      <c r="M17" s="94">
        <f t="shared" si="1"/>
        <v>0</v>
      </c>
      <c r="N17" s="34">
        <f t="shared" si="2"/>
        <v>0</v>
      </c>
      <c r="O17" s="43">
        <f t="shared" si="3"/>
        <v>0</v>
      </c>
      <c r="Q17" s="94">
        <f>IF(C17+D17=0,0,SUM(E$4:E17))</f>
        <v>0</v>
      </c>
      <c r="R17" s="34">
        <f>IF(I17=0,0,SUM(K$4:K17))</f>
        <v>0</v>
      </c>
      <c r="S17" s="43">
        <f>IF(F17+G17=0,0,SUM(O$4:O17))</f>
        <v>0</v>
      </c>
    </row>
    <row r="18" spans="1:19" x14ac:dyDescent="0.25">
      <c r="A18" s="57">
        <f t="shared" si="0"/>
        <v>14</v>
      </c>
      <c r="B18" s="102">
        <f t="shared" si="4"/>
        <v>46116</v>
      </c>
      <c r="C18" s="28"/>
      <c r="D18" s="28"/>
      <c r="E18" s="96">
        <f t="shared" si="5"/>
        <v>0</v>
      </c>
      <c r="F18" s="28"/>
      <c r="G18" s="28"/>
      <c r="H18" s="33">
        <f t="shared" si="6"/>
        <v>0</v>
      </c>
      <c r="I18" s="28"/>
      <c r="J18" s="33">
        <f t="shared" si="7"/>
        <v>0</v>
      </c>
      <c r="K18" s="34">
        <f t="shared" si="8"/>
        <v>0</v>
      </c>
      <c r="M18" s="94">
        <f t="shared" si="1"/>
        <v>0</v>
      </c>
      <c r="N18" s="34">
        <f t="shared" si="2"/>
        <v>0</v>
      </c>
      <c r="O18" s="43">
        <f t="shared" si="3"/>
        <v>0</v>
      </c>
      <c r="Q18" s="94">
        <f>IF(C18+D18=0,0,SUM(E$4:E18))</f>
        <v>0</v>
      </c>
      <c r="R18" s="34">
        <f>IF(I18=0,0,SUM(K$4:K18))</f>
        <v>0</v>
      </c>
      <c r="S18" s="43">
        <f>IF(F18+G18=0,0,SUM(O$4:O18))</f>
        <v>0</v>
      </c>
    </row>
    <row r="19" spans="1:19" x14ac:dyDescent="0.25">
      <c r="A19" s="57">
        <f t="shared" si="0"/>
        <v>15</v>
      </c>
      <c r="B19" s="102">
        <f t="shared" si="4"/>
        <v>46123</v>
      </c>
      <c r="C19" s="28"/>
      <c r="D19" s="28"/>
      <c r="E19" s="96">
        <f t="shared" si="5"/>
        <v>0</v>
      </c>
      <c r="F19" s="28"/>
      <c r="G19" s="28"/>
      <c r="H19" s="33">
        <f t="shared" si="6"/>
        <v>0</v>
      </c>
      <c r="I19" s="28"/>
      <c r="J19" s="33">
        <f t="shared" si="7"/>
        <v>0</v>
      </c>
      <c r="K19" s="34">
        <f t="shared" si="8"/>
        <v>0</v>
      </c>
      <c r="M19" s="94">
        <f t="shared" si="1"/>
        <v>0</v>
      </c>
      <c r="N19" s="34">
        <f t="shared" si="2"/>
        <v>0</v>
      </c>
      <c r="O19" s="43">
        <f t="shared" si="3"/>
        <v>0</v>
      </c>
      <c r="Q19" s="94">
        <f>IF(C19+D19=0,0,SUM(E$4:E19))</f>
        <v>0</v>
      </c>
      <c r="R19" s="34">
        <f>IF(I19=0,0,SUM(K$4:K19))</f>
        <v>0</v>
      </c>
      <c r="S19" s="43">
        <f>IF(F19+G19=0,0,SUM(O$4:O19))</f>
        <v>0</v>
      </c>
    </row>
    <row r="20" spans="1:19" x14ac:dyDescent="0.25">
      <c r="A20" s="57">
        <f t="shared" si="0"/>
        <v>16</v>
      </c>
      <c r="B20" s="102">
        <f t="shared" si="4"/>
        <v>46130</v>
      </c>
      <c r="C20" s="28"/>
      <c r="D20" s="28"/>
      <c r="E20" s="96">
        <f t="shared" si="5"/>
        <v>0</v>
      </c>
      <c r="F20" s="28"/>
      <c r="G20" s="28"/>
      <c r="H20" s="33">
        <f t="shared" si="6"/>
        <v>0</v>
      </c>
      <c r="I20" s="28"/>
      <c r="J20" s="33">
        <f t="shared" si="7"/>
        <v>0</v>
      </c>
      <c r="K20" s="34">
        <f t="shared" si="8"/>
        <v>0</v>
      </c>
      <c r="M20" s="94">
        <f t="shared" si="1"/>
        <v>0</v>
      </c>
      <c r="N20" s="34">
        <f t="shared" si="2"/>
        <v>0</v>
      </c>
      <c r="O20" s="43">
        <f t="shared" si="3"/>
        <v>0</v>
      </c>
      <c r="Q20" s="94">
        <f>IF(C20+D20=0,0,SUM(E$4:E20))</f>
        <v>0</v>
      </c>
      <c r="R20" s="34">
        <f>IF(I20=0,0,SUM(K$4:K20))</f>
        <v>0</v>
      </c>
      <c r="S20" s="43">
        <f>IF(F20+G20=0,0,SUM(O$4:O20))</f>
        <v>0</v>
      </c>
    </row>
    <row r="21" spans="1:19" x14ac:dyDescent="0.25">
      <c r="A21" s="57">
        <f t="shared" si="0"/>
        <v>17</v>
      </c>
      <c r="B21" s="102">
        <f t="shared" si="4"/>
        <v>46137</v>
      </c>
      <c r="C21" s="28"/>
      <c r="D21" s="28"/>
      <c r="E21" s="96">
        <f t="shared" si="5"/>
        <v>0</v>
      </c>
      <c r="F21" s="28"/>
      <c r="G21" s="28"/>
      <c r="H21" s="33">
        <f t="shared" si="6"/>
        <v>0</v>
      </c>
      <c r="I21" s="28"/>
      <c r="J21" s="33">
        <f t="shared" si="7"/>
        <v>0</v>
      </c>
      <c r="K21" s="34">
        <f t="shared" si="8"/>
        <v>0</v>
      </c>
      <c r="M21" s="94">
        <f t="shared" si="1"/>
        <v>0</v>
      </c>
      <c r="N21" s="34">
        <f t="shared" si="2"/>
        <v>0</v>
      </c>
      <c r="O21" s="43">
        <f t="shared" si="3"/>
        <v>0</v>
      </c>
      <c r="Q21" s="94">
        <f>IF(C21+D21=0,0,SUM(E$4:E21))</f>
        <v>0</v>
      </c>
      <c r="R21" s="34">
        <f>IF(I21=0,0,SUM(K$4:K21))</f>
        <v>0</v>
      </c>
      <c r="S21" s="43">
        <f>IF(F21+G21=0,0,SUM(O$4:O21))</f>
        <v>0</v>
      </c>
    </row>
    <row r="22" spans="1:19" x14ac:dyDescent="0.25">
      <c r="A22" s="57">
        <f t="shared" si="0"/>
        <v>18</v>
      </c>
      <c r="B22" s="102">
        <f t="shared" si="4"/>
        <v>46144</v>
      </c>
      <c r="C22" s="28"/>
      <c r="D22" s="28"/>
      <c r="E22" s="96">
        <f t="shared" si="5"/>
        <v>0</v>
      </c>
      <c r="F22" s="28"/>
      <c r="G22" s="28"/>
      <c r="H22" s="33">
        <f t="shared" si="6"/>
        <v>0</v>
      </c>
      <c r="I22" s="28"/>
      <c r="J22" s="33">
        <f>IF(I22=0,0,I22-I21)</f>
        <v>0</v>
      </c>
      <c r="K22" s="34">
        <f t="shared" si="8"/>
        <v>0</v>
      </c>
      <c r="M22" s="94">
        <f t="shared" si="1"/>
        <v>0</v>
      </c>
      <c r="N22" s="34">
        <f t="shared" si="2"/>
        <v>0</v>
      </c>
      <c r="O22" s="43">
        <f t="shared" si="3"/>
        <v>0</v>
      </c>
      <c r="Q22" s="94">
        <f>IF(C22+D22=0,0,SUM(E$4:E22))</f>
        <v>0</v>
      </c>
      <c r="R22" s="34">
        <f>IF(I22=0,0,SUM(K$4:K22))</f>
        <v>0</v>
      </c>
      <c r="S22" s="43">
        <f>IF(F22+G22=0,0,SUM(O$4:O22))</f>
        <v>0</v>
      </c>
    </row>
    <row r="23" spans="1:19" x14ac:dyDescent="0.25">
      <c r="A23" s="57">
        <f t="shared" si="0"/>
        <v>19</v>
      </c>
      <c r="B23" s="102">
        <f t="shared" si="4"/>
        <v>46151</v>
      </c>
      <c r="C23" s="28"/>
      <c r="D23" s="28"/>
      <c r="E23" s="96">
        <f t="shared" si="5"/>
        <v>0</v>
      </c>
      <c r="F23" s="28"/>
      <c r="G23" s="28"/>
      <c r="H23" s="33">
        <f t="shared" si="6"/>
        <v>0</v>
      </c>
      <c r="I23" s="28"/>
      <c r="J23" s="33">
        <f t="shared" si="7"/>
        <v>0</v>
      </c>
      <c r="K23" s="34">
        <f t="shared" si="8"/>
        <v>0</v>
      </c>
      <c r="M23" s="94">
        <f t="shared" si="1"/>
        <v>0</v>
      </c>
      <c r="N23" s="34">
        <f t="shared" si="2"/>
        <v>0</v>
      </c>
      <c r="O23" s="43">
        <f t="shared" si="3"/>
        <v>0</v>
      </c>
      <c r="Q23" s="94">
        <f>IF(C23+D23=0,0,SUM(E$4:E23))</f>
        <v>0</v>
      </c>
      <c r="R23" s="34">
        <f>IF(I23=0,0,SUM(K$4:K23))</f>
        <v>0</v>
      </c>
      <c r="S23" s="43">
        <f>IF(F23+G23=0,0,SUM(O$4:O23))</f>
        <v>0</v>
      </c>
    </row>
    <row r="24" spans="1:19" x14ac:dyDescent="0.25">
      <c r="A24" s="57">
        <f t="shared" si="0"/>
        <v>20</v>
      </c>
      <c r="B24" s="102">
        <f t="shared" si="4"/>
        <v>46158</v>
      </c>
      <c r="C24" s="28"/>
      <c r="D24" s="28"/>
      <c r="E24" s="96">
        <f t="shared" si="5"/>
        <v>0</v>
      </c>
      <c r="F24" s="28"/>
      <c r="G24" s="28"/>
      <c r="H24" s="33">
        <f t="shared" si="6"/>
        <v>0</v>
      </c>
      <c r="I24" s="28"/>
      <c r="J24" s="33">
        <f t="shared" si="7"/>
        <v>0</v>
      </c>
      <c r="K24" s="34">
        <f t="shared" si="8"/>
        <v>0</v>
      </c>
      <c r="M24" s="94">
        <f t="shared" si="1"/>
        <v>0</v>
      </c>
      <c r="N24" s="34">
        <f t="shared" si="2"/>
        <v>0</v>
      </c>
      <c r="O24" s="43">
        <f t="shared" si="3"/>
        <v>0</v>
      </c>
      <c r="Q24" s="94">
        <f>IF(C24+D24=0,0,SUM(E$4:E24))</f>
        <v>0</v>
      </c>
      <c r="R24" s="34">
        <f>IF(I24=0,0,SUM(K$4:K24))</f>
        <v>0</v>
      </c>
      <c r="S24" s="43">
        <f>IF(F24+G24=0,0,SUM(O$4:O24))</f>
        <v>0</v>
      </c>
    </row>
    <row r="25" spans="1:19" x14ac:dyDescent="0.25">
      <c r="A25" s="57">
        <f t="shared" si="0"/>
        <v>21</v>
      </c>
      <c r="B25" s="102">
        <f t="shared" si="4"/>
        <v>46165</v>
      </c>
      <c r="C25" s="28"/>
      <c r="D25" s="28"/>
      <c r="E25" s="96">
        <f t="shared" si="5"/>
        <v>0</v>
      </c>
      <c r="F25" s="28"/>
      <c r="G25" s="28"/>
      <c r="H25" s="33">
        <f t="shared" si="6"/>
        <v>0</v>
      </c>
      <c r="I25" s="28"/>
      <c r="J25" s="33">
        <f t="shared" si="7"/>
        <v>0</v>
      </c>
      <c r="K25" s="34">
        <f t="shared" si="8"/>
        <v>0</v>
      </c>
      <c r="M25" s="94">
        <f t="shared" si="1"/>
        <v>0</v>
      </c>
      <c r="N25" s="34">
        <f t="shared" si="2"/>
        <v>0</v>
      </c>
      <c r="O25" s="43">
        <f t="shared" si="3"/>
        <v>0</v>
      </c>
      <c r="Q25" s="94">
        <f>IF(C25+D25=0,0,SUM(E$4:E25))</f>
        <v>0</v>
      </c>
      <c r="R25" s="34">
        <f>IF(I25=0,0,SUM(K$4:K25))</f>
        <v>0</v>
      </c>
      <c r="S25" s="43">
        <f>IF(F25+G25=0,0,SUM(O$4:O25))</f>
        <v>0</v>
      </c>
    </row>
    <row r="26" spans="1:19" x14ac:dyDescent="0.25">
      <c r="A26" s="57">
        <f t="shared" si="0"/>
        <v>22</v>
      </c>
      <c r="B26" s="102">
        <f t="shared" si="4"/>
        <v>46172</v>
      </c>
      <c r="C26" s="28"/>
      <c r="D26" s="28"/>
      <c r="E26" s="96">
        <f t="shared" si="5"/>
        <v>0</v>
      </c>
      <c r="F26" s="28"/>
      <c r="G26" s="28"/>
      <c r="H26" s="33">
        <f t="shared" si="6"/>
        <v>0</v>
      </c>
      <c r="I26" s="28"/>
      <c r="J26" s="33">
        <f t="shared" si="7"/>
        <v>0</v>
      </c>
      <c r="K26" s="34">
        <f t="shared" si="8"/>
        <v>0</v>
      </c>
      <c r="M26" s="94">
        <f t="shared" si="1"/>
        <v>0</v>
      </c>
      <c r="N26" s="34">
        <f t="shared" si="2"/>
        <v>0</v>
      </c>
      <c r="O26" s="43">
        <f t="shared" si="3"/>
        <v>0</v>
      </c>
      <c r="Q26" s="94">
        <f>IF(C26+D26=0,0,SUM(E$4:E26))</f>
        <v>0</v>
      </c>
      <c r="R26" s="34">
        <f>IF(I26=0,0,SUM(K$4:K26))</f>
        <v>0</v>
      </c>
      <c r="S26" s="43">
        <f>IF(F26+G26=0,0,SUM(O$4:O26))</f>
        <v>0</v>
      </c>
    </row>
    <row r="27" spans="1:19" x14ac:dyDescent="0.25">
      <c r="A27" s="57">
        <f t="shared" si="0"/>
        <v>23</v>
      </c>
      <c r="B27" s="102">
        <f t="shared" si="4"/>
        <v>46179</v>
      </c>
      <c r="C27" s="28"/>
      <c r="D27" s="28"/>
      <c r="E27" s="96">
        <f t="shared" si="5"/>
        <v>0</v>
      </c>
      <c r="F27" s="28"/>
      <c r="G27" s="28"/>
      <c r="H27" s="33">
        <f t="shared" si="6"/>
        <v>0</v>
      </c>
      <c r="I27" s="28"/>
      <c r="J27" s="33">
        <f t="shared" si="7"/>
        <v>0</v>
      </c>
      <c r="K27" s="34">
        <f t="shared" si="8"/>
        <v>0</v>
      </c>
      <c r="M27" s="94">
        <f t="shared" si="1"/>
        <v>0</v>
      </c>
      <c r="N27" s="34">
        <f t="shared" si="2"/>
        <v>0</v>
      </c>
      <c r="O27" s="43">
        <f t="shared" si="3"/>
        <v>0</v>
      </c>
      <c r="Q27" s="94">
        <f>IF(C27+D27=0,0,SUM(E$4:E27))</f>
        <v>0</v>
      </c>
      <c r="R27" s="34">
        <f>IF(I27=0,0,SUM(K$4:K27))</f>
        <v>0</v>
      </c>
      <c r="S27" s="43">
        <f>IF(F27+G27=0,0,SUM(O$4:O27))</f>
        <v>0</v>
      </c>
    </row>
    <row r="28" spans="1:19" x14ac:dyDescent="0.25">
      <c r="A28" s="57">
        <f t="shared" si="0"/>
        <v>24</v>
      </c>
      <c r="B28" s="102">
        <f t="shared" si="4"/>
        <v>46186</v>
      </c>
      <c r="C28" s="28"/>
      <c r="D28" s="28"/>
      <c r="E28" s="96">
        <f t="shared" si="5"/>
        <v>0</v>
      </c>
      <c r="F28" s="28"/>
      <c r="G28" s="28"/>
      <c r="H28" s="33">
        <f t="shared" si="6"/>
        <v>0</v>
      </c>
      <c r="I28" s="28"/>
      <c r="J28" s="33">
        <f t="shared" si="7"/>
        <v>0</v>
      </c>
      <c r="K28" s="34">
        <f t="shared" si="8"/>
        <v>0</v>
      </c>
      <c r="M28" s="94">
        <f t="shared" si="1"/>
        <v>0</v>
      </c>
      <c r="N28" s="34">
        <f t="shared" si="2"/>
        <v>0</v>
      </c>
      <c r="O28" s="43">
        <f t="shared" si="3"/>
        <v>0</v>
      </c>
      <c r="Q28" s="94">
        <f>IF(C28+D28=0,0,SUM(E$4:E28))</f>
        <v>0</v>
      </c>
      <c r="R28" s="34">
        <f>IF(I28=0,0,SUM(K$4:K28))</f>
        <v>0</v>
      </c>
      <c r="S28" s="43">
        <f>IF(F28+G28=0,0,SUM(O$4:O28))</f>
        <v>0</v>
      </c>
    </row>
    <row r="29" spans="1:19" x14ac:dyDescent="0.25">
      <c r="A29" s="57">
        <f t="shared" si="0"/>
        <v>25</v>
      </c>
      <c r="B29" s="102">
        <f t="shared" si="4"/>
        <v>46193</v>
      </c>
      <c r="C29" s="28"/>
      <c r="D29" s="28"/>
      <c r="E29" s="96">
        <f t="shared" si="5"/>
        <v>0</v>
      </c>
      <c r="F29" s="28"/>
      <c r="G29" s="28"/>
      <c r="H29" s="33">
        <f t="shared" si="6"/>
        <v>0</v>
      </c>
      <c r="I29" s="28"/>
      <c r="J29" s="33">
        <f t="shared" si="7"/>
        <v>0</v>
      </c>
      <c r="K29" s="34">
        <f t="shared" si="8"/>
        <v>0</v>
      </c>
      <c r="M29" s="94">
        <f t="shared" si="1"/>
        <v>0</v>
      </c>
      <c r="N29" s="34">
        <f t="shared" si="2"/>
        <v>0</v>
      </c>
      <c r="O29" s="43">
        <f t="shared" si="3"/>
        <v>0</v>
      </c>
      <c r="Q29" s="94">
        <f>IF(C29+D29=0,0,SUM(E$4:E29))</f>
        <v>0</v>
      </c>
      <c r="R29" s="34">
        <f>IF(I29=0,0,SUM(K$4:K29))</f>
        <v>0</v>
      </c>
      <c r="S29" s="43">
        <f>IF(F29+G29=0,0,SUM(O$4:O29))</f>
        <v>0</v>
      </c>
    </row>
    <row r="30" spans="1:19" x14ac:dyDescent="0.25">
      <c r="A30" s="57">
        <f t="shared" si="0"/>
        <v>26</v>
      </c>
      <c r="B30" s="102">
        <f t="shared" si="4"/>
        <v>46200</v>
      </c>
      <c r="C30" s="28"/>
      <c r="D30" s="28"/>
      <c r="E30" s="96">
        <f t="shared" si="5"/>
        <v>0</v>
      </c>
      <c r="F30" s="28"/>
      <c r="G30" s="28"/>
      <c r="H30" s="33">
        <f t="shared" si="6"/>
        <v>0</v>
      </c>
      <c r="I30" s="28"/>
      <c r="J30" s="33">
        <f t="shared" si="7"/>
        <v>0</v>
      </c>
      <c r="K30" s="34">
        <f t="shared" si="8"/>
        <v>0</v>
      </c>
      <c r="M30" s="94">
        <f t="shared" si="1"/>
        <v>0</v>
      </c>
      <c r="N30" s="34">
        <f t="shared" si="2"/>
        <v>0</v>
      </c>
      <c r="O30" s="43">
        <f t="shared" si="3"/>
        <v>0</v>
      </c>
      <c r="Q30" s="94">
        <f>IF(C30+D30=0,0,SUM(E$4:E30))</f>
        <v>0</v>
      </c>
      <c r="R30" s="34">
        <f>IF(I30=0,0,SUM(K$4:K30))</f>
        <v>0</v>
      </c>
      <c r="S30" s="43">
        <f>IF(F30+G30=0,0,SUM(O$4:O30))</f>
        <v>0</v>
      </c>
    </row>
    <row r="31" spans="1:19" x14ac:dyDescent="0.25">
      <c r="A31" s="57">
        <f t="shared" si="0"/>
        <v>27</v>
      </c>
      <c r="B31" s="102">
        <f t="shared" si="4"/>
        <v>46207</v>
      </c>
      <c r="C31" s="28"/>
      <c r="D31" s="28"/>
      <c r="E31" s="96">
        <f t="shared" si="5"/>
        <v>0</v>
      </c>
      <c r="F31" s="28"/>
      <c r="G31" s="28"/>
      <c r="H31" s="33">
        <f t="shared" si="6"/>
        <v>0</v>
      </c>
      <c r="I31" s="28"/>
      <c r="J31" s="33">
        <f t="shared" si="7"/>
        <v>0</v>
      </c>
      <c r="K31" s="34">
        <f t="shared" si="8"/>
        <v>0</v>
      </c>
      <c r="M31" s="94">
        <f t="shared" si="1"/>
        <v>0</v>
      </c>
      <c r="N31" s="34">
        <f t="shared" si="2"/>
        <v>0</v>
      </c>
      <c r="O31" s="43">
        <f t="shared" si="3"/>
        <v>0</v>
      </c>
      <c r="Q31" s="94">
        <f>IF(C31+D31=0,0,SUM(E$4:E31))</f>
        <v>0</v>
      </c>
      <c r="R31" s="34">
        <f>IF(I31=0,0,SUM(K$4:K31))</f>
        <v>0</v>
      </c>
      <c r="S31" s="43">
        <f>IF(F31+G31=0,0,SUM(O$4:O31))</f>
        <v>0</v>
      </c>
    </row>
    <row r="32" spans="1:19" x14ac:dyDescent="0.25">
      <c r="A32" s="57">
        <f t="shared" si="0"/>
        <v>28</v>
      </c>
      <c r="B32" s="102">
        <f t="shared" si="4"/>
        <v>46214</v>
      </c>
      <c r="C32" s="28"/>
      <c r="D32" s="28"/>
      <c r="E32" s="96">
        <f t="shared" si="5"/>
        <v>0</v>
      </c>
      <c r="F32" s="28"/>
      <c r="G32" s="28"/>
      <c r="H32" s="33">
        <f t="shared" si="6"/>
        <v>0</v>
      </c>
      <c r="I32" s="28"/>
      <c r="J32" s="33">
        <f t="shared" si="7"/>
        <v>0</v>
      </c>
      <c r="K32" s="34">
        <f t="shared" si="8"/>
        <v>0</v>
      </c>
      <c r="M32" s="94">
        <f t="shared" si="1"/>
        <v>0</v>
      </c>
      <c r="N32" s="34">
        <f t="shared" si="2"/>
        <v>0</v>
      </c>
      <c r="O32" s="43">
        <f t="shared" si="3"/>
        <v>0</v>
      </c>
      <c r="Q32" s="94">
        <f>IF(C32+D32=0,0,SUM(E$4:E32))</f>
        <v>0</v>
      </c>
      <c r="R32" s="34">
        <f>IF(I32=0,0,SUM(K$4:K32))</f>
        <v>0</v>
      </c>
      <c r="S32" s="43">
        <f>IF(F32+G32=0,0,SUM(O$4:O32))</f>
        <v>0</v>
      </c>
    </row>
    <row r="33" spans="1:19" x14ac:dyDescent="0.25">
      <c r="A33" s="57">
        <f t="shared" si="0"/>
        <v>29</v>
      </c>
      <c r="B33" s="102">
        <f t="shared" si="4"/>
        <v>46221</v>
      </c>
      <c r="C33" s="28"/>
      <c r="D33" s="28"/>
      <c r="E33" s="96">
        <f t="shared" si="5"/>
        <v>0</v>
      </c>
      <c r="F33" s="28"/>
      <c r="G33" s="28"/>
      <c r="H33" s="33">
        <f t="shared" si="6"/>
        <v>0</v>
      </c>
      <c r="I33" s="28"/>
      <c r="J33" s="33">
        <f t="shared" si="7"/>
        <v>0</v>
      </c>
      <c r="K33" s="34">
        <f t="shared" si="8"/>
        <v>0</v>
      </c>
      <c r="M33" s="94">
        <f t="shared" si="1"/>
        <v>0</v>
      </c>
      <c r="N33" s="34">
        <f t="shared" si="2"/>
        <v>0</v>
      </c>
      <c r="O33" s="43">
        <f t="shared" si="3"/>
        <v>0</v>
      </c>
      <c r="Q33" s="94">
        <f>IF(C33+D33=0,0,SUM(E$4:E33))</f>
        <v>0</v>
      </c>
      <c r="R33" s="34">
        <f>IF(I33=0,0,SUM(K$4:K33))</f>
        <v>0</v>
      </c>
      <c r="S33" s="43">
        <f>IF(F33+G33=0,0,SUM(O$4:O33))</f>
        <v>0</v>
      </c>
    </row>
    <row r="34" spans="1:19" x14ac:dyDescent="0.25">
      <c r="A34" s="57">
        <f t="shared" si="0"/>
        <v>30</v>
      </c>
      <c r="B34" s="102">
        <f t="shared" si="4"/>
        <v>46228</v>
      </c>
      <c r="C34" s="28"/>
      <c r="D34" s="28"/>
      <c r="E34" s="96">
        <f t="shared" si="5"/>
        <v>0</v>
      </c>
      <c r="F34" s="28"/>
      <c r="G34" s="28"/>
      <c r="H34" s="33">
        <f t="shared" si="6"/>
        <v>0</v>
      </c>
      <c r="I34" s="28"/>
      <c r="J34" s="33">
        <f t="shared" si="7"/>
        <v>0</v>
      </c>
      <c r="K34" s="34">
        <f t="shared" si="8"/>
        <v>0</v>
      </c>
      <c r="M34" s="94">
        <f t="shared" si="1"/>
        <v>0</v>
      </c>
      <c r="N34" s="34">
        <f t="shared" si="2"/>
        <v>0</v>
      </c>
      <c r="O34" s="43">
        <f t="shared" si="3"/>
        <v>0</v>
      </c>
      <c r="Q34" s="94">
        <f>IF(C34+D34=0,0,SUM(E$4:E34))</f>
        <v>0</v>
      </c>
      <c r="R34" s="34">
        <f>IF(I34=0,0,SUM(K$4:K34))</f>
        <v>0</v>
      </c>
      <c r="S34" s="43">
        <f>IF(F34+G34=0,0,SUM(O$4:O34))</f>
        <v>0</v>
      </c>
    </row>
    <row r="35" spans="1:19" x14ac:dyDescent="0.25">
      <c r="A35" s="57">
        <f t="shared" si="0"/>
        <v>31</v>
      </c>
      <c r="B35" s="102">
        <f t="shared" si="4"/>
        <v>46235</v>
      </c>
      <c r="C35" s="28"/>
      <c r="D35" s="28"/>
      <c r="E35" s="96">
        <f t="shared" si="5"/>
        <v>0</v>
      </c>
      <c r="F35" s="28"/>
      <c r="G35" s="28"/>
      <c r="H35" s="33">
        <f t="shared" si="6"/>
        <v>0</v>
      </c>
      <c r="I35" s="28"/>
      <c r="J35" s="33">
        <f t="shared" si="7"/>
        <v>0</v>
      </c>
      <c r="K35" s="34">
        <f t="shared" si="8"/>
        <v>0</v>
      </c>
      <c r="M35" s="94">
        <f t="shared" si="1"/>
        <v>0</v>
      </c>
      <c r="N35" s="34">
        <f t="shared" si="2"/>
        <v>0</v>
      </c>
      <c r="O35" s="43">
        <f t="shared" si="3"/>
        <v>0</v>
      </c>
      <c r="Q35" s="94">
        <f>IF(C35+D35=0,0,SUM(E$4:E35))</f>
        <v>0</v>
      </c>
      <c r="R35" s="34">
        <f>IF(I35=0,0,SUM(K$4:K35))</f>
        <v>0</v>
      </c>
      <c r="S35" s="43">
        <f>IF(F35+G35=0,0,SUM(O$4:O35))</f>
        <v>0</v>
      </c>
    </row>
    <row r="36" spans="1:19" x14ac:dyDescent="0.25">
      <c r="A36" s="57">
        <f t="shared" si="0"/>
        <v>32</v>
      </c>
      <c r="B36" s="102">
        <f t="shared" si="4"/>
        <v>46242</v>
      </c>
      <c r="C36" s="28"/>
      <c r="D36" s="28"/>
      <c r="E36" s="96">
        <f t="shared" si="5"/>
        <v>0</v>
      </c>
      <c r="F36" s="28"/>
      <c r="G36" s="28"/>
      <c r="H36" s="33">
        <f t="shared" si="6"/>
        <v>0</v>
      </c>
      <c r="I36" s="28"/>
      <c r="J36" s="33">
        <f t="shared" si="7"/>
        <v>0</v>
      </c>
      <c r="K36" s="34">
        <f t="shared" si="8"/>
        <v>0</v>
      </c>
      <c r="M36" s="94">
        <f t="shared" si="1"/>
        <v>0</v>
      </c>
      <c r="N36" s="34">
        <f t="shared" si="2"/>
        <v>0</v>
      </c>
      <c r="O36" s="43">
        <f t="shared" si="3"/>
        <v>0</v>
      </c>
      <c r="Q36" s="94">
        <f>IF(C36+D36=0,0,SUM(E$4:E36))</f>
        <v>0</v>
      </c>
      <c r="R36" s="34">
        <f>IF(I36=0,0,SUM(K$4:K36))</f>
        <v>0</v>
      </c>
      <c r="S36" s="43">
        <f>IF(F36+G36=0,0,SUM(O$4:O36))</f>
        <v>0</v>
      </c>
    </row>
    <row r="37" spans="1:19" x14ac:dyDescent="0.25">
      <c r="A37" s="57">
        <f t="shared" si="0"/>
        <v>33</v>
      </c>
      <c r="B37" s="102">
        <f t="shared" si="4"/>
        <v>46249</v>
      </c>
      <c r="C37" s="28"/>
      <c r="D37" s="28"/>
      <c r="E37" s="96">
        <f t="shared" si="5"/>
        <v>0</v>
      </c>
      <c r="F37" s="28"/>
      <c r="G37" s="28"/>
      <c r="H37" s="33">
        <f t="shared" si="6"/>
        <v>0</v>
      </c>
      <c r="I37" s="28"/>
      <c r="J37" s="33">
        <f t="shared" si="7"/>
        <v>0</v>
      </c>
      <c r="K37" s="34">
        <f t="shared" si="8"/>
        <v>0</v>
      </c>
      <c r="M37" s="94">
        <f t="shared" si="1"/>
        <v>0</v>
      </c>
      <c r="N37" s="34">
        <f t="shared" si="2"/>
        <v>0</v>
      </c>
      <c r="O37" s="43">
        <f t="shared" si="3"/>
        <v>0</v>
      </c>
      <c r="Q37" s="94">
        <f>IF(C37+D37=0,0,SUM(E$4:E37))</f>
        <v>0</v>
      </c>
      <c r="R37" s="34">
        <f>IF(I37=0,0,SUM(K$4:K37))</f>
        <v>0</v>
      </c>
      <c r="S37" s="43">
        <f>IF(F37+G37=0,0,SUM(O$4:O37))</f>
        <v>0</v>
      </c>
    </row>
    <row r="38" spans="1:19" x14ac:dyDescent="0.25">
      <c r="A38" s="57">
        <f t="shared" si="0"/>
        <v>34</v>
      </c>
      <c r="B38" s="102">
        <f t="shared" si="4"/>
        <v>46256</v>
      </c>
      <c r="C38" s="28"/>
      <c r="D38" s="28"/>
      <c r="E38" s="96">
        <f t="shared" si="5"/>
        <v>0</v>
      </c>
      <c r="F38" s="28"/>
      <c r="G38" s="28"/>
      <c r="H38" s="33">
        <f t="shared" si="6"/>
        <v>0</v>
      </c>
      <c r="I38" s="28"/>
      <c r="J38" s="33">
        <f t="shared" si="7"/>
        <v>0</v>
      </c>
      <c r="K38" s="34">
        <f t="shared" si="8"/>
        <v>0</v>
      </c>
      <c r="M38" s="94">
        <f t="shared" si="1"/>
        <v>0</v>
      </c>
      <c r="N38" s="34">
        <f t="shared" si="2"/>
        <v>0</v>
      </c>
      <c r="O38" s="43">
        <f t="shared" si="3"/>
        <v>0</v>
      </c>
      <c r="Q38" s="94">
        <f>IF(C38+D38=0,0,SUM(E$4:E38))</f>
        <v>0</v>
      </c>
      <c r="R38" s="34">
        <f>IF(I38=0,0,SUM(K$4:K38))</f>
        <v>0</v>
      </c>
      <c r="S38" s="43">
        <f>IF(F38+G38=0,0,SUM(O$4:O38))</f>
        <v>0</v>
      </c>
    </row>
    <row r="39" spans="1:19" x14ac:dyDescent="0.25">
      <c r="A39" s="57">
        <f t="shared" si="0"/>
        <v>35</v>
      </c>
      <c r="B39" s="102">
        <f t="shared" si="4"/>
        <v>46263</v>
      </c>
      <c r="C39" s="28"/>
      <c r="D39" s="28"/>
      <c r="E39" s="96">
        <f t="shared" si="5"/>
        <v>0</v>
      </c>
      <c r="F39" s="28"/>
      <c r="G39" s="28"/>
      <c r="H39" s="33">
        <f t="shared" si="6"/>
        <v>0</v>
      </c>
      <c r="I39" s="28"/>
      <c r="J39" s="33">
        <f t="shared" si="7"/>
        <v>0</v>
      </c>
      <c r="K39" s="34">
        <f t="shared" si="8"/>
        <v>0</v>
      </c>
      <c r="M39" s="94">
        <f t="shared" si="1"/>
        <v>0</v>
      </c>
      <c r="N39" s="34">
        <f t="shared" si="2"/>
        <v>0</v>
      </c>
      <c r="O39" s="43">
        <f t="shared" si="3"/>
        <v>0</v>
      </c>
      <c r="Q39" s="94">
        <f>IF(C39+D39=0,0,SUM(E$4:E39))</f>
        <v>0</v>
      </c>
      <c r="R39" s="34">
        <f>IF(I39=0,0,SUM(K$4:K39))</f>
        <v>0</v>
      </c>
      <c r="S39" s="43">
        <f>IF(F39+G39=0,0,SUM(O$4:O39))</f>
        <v>0</v>
      </c>
    </row>
    <row r="40" spans="1:19" x14ac:dyDescent="0.25">
      <c r="A40" s="57">
        <f t="shared" si="0"/>
        <v>36</v>
      </c>
      <c r="B40" s="102">
        <f t="shared" si="4"/>
        <v>46270</v>
      </c>
      <c r="C40" s="28"/>
      <c r="D40" s="28"/>
      <c r="E40" s="96">
        <f t="shared" si="5"/>
        <v>0</v>
      </c>
      <c r="F40" s="28"/>
      <c r="G40" s="28"/>
      <c r="H40" s="33">
        <f t="shared" si="6"/>
        <v>0</v>
      </c>
      <c r="I40" s="28"/>
      <c r="J40" s="33">
        <f t="shared" si="7"/>
        <v>0</v>
      </c>
      <c r="K40" s="34">
        <f t="shared" si="8"/>
        <v>0</v>
      </c>
      <c r="M40" s="94">
        <f t="shared" si="1"/>
        <v>0</v>
      </c>
      <c r="N40" s="34">
        <f t="shared" si="2"/>
        <v>0</v>
      </c>
      <c r="O40" s="43">
        <f t="shared" si="3"/>
        <v>0</v>
      </c>
      <c r="Q40" s="94">
        <f>IF(C40+D40=0,0,SUM(E$4:E40))</f>
        <v>0</v>
      </c>
      <c r="R40" s="34">
        <f>IF(I40=0,0,SUM(K$4:K40))</f>
        <v>0</v>
      </c>
      <c r="S40" s="43">
        <f>IF(F40+G40=0,0,SUM(O$4:O40))</f>
        <v>0</v>
      </c>
    </row>
    <row r="41" spans="1:19" x14ac:dyDescent="0.25">
      <c r="A41" s="57">
        <f t="shared" si="0"/>
        <v>37</v>
      </c>
      <c r="B41" s="102">
        <f t="shared" si="4"/>
        <v>46277</v>
      </c>
      <c r="C41" s="28"/>
      <c r="D41" s="28"/>
      <c r="E41" s="96">
        <f t="shared" si="5"/>
        <v>0</v>
      </c>
      <c r="F41" s="28"/>
      <c r="G41" s="28"/>
      <c r="H41" s="33">
        <f t="shared" si="6"/>
        <v>0</v>
      </c>
      <c r="I41" s="28"/>
      <c r="J41" s="33">
        <f t="shared" si="7"/>
        <v>0</v>
      </c>
      <c r="K41" s="34">
        <f t="shared" si="8"/>
        <v>0</v>
      </c>
      <c r="M41" s="94">
        <f t="shared" si="1"/>
        <v>0</v>
      </c>
      <c r="N41" s="34">
        <f t="shared" si="2"/>
        <v>0</v>
      </c>
      <c r="O41" s="43">
        <f t="shared" si="3"/>
        <v>0</v>
      </c>
      <c r="Q41" s="94">
        <f>IF(C41+D41=0,0,SUM(E$4:E41))</f>
        <v>0</v>
      </c>
      <c r="R41" s="34">
        <f>IF(I41=0,0,SUM(K$4:K41))</f>
        <v>0</v>
      </c>
      <c r="S41" s="43">
        <f>IF(F41+G41=0,0,SUM(O$4:O41))</f>
        <v>0</v>
      </c>
    </row>
    <row r="42" spans="1:19" x14ac:dyDescent="0.25">
      <c r="A42" s="57">
        <f t="shared" si="0"/>
        <v>38</v>
      </c>
      <c r="B42" s="102">
        <f t="shared" si="4"/>
        <v>46284</v>
      </c>
      <c r="C42" s="28"/>
      <c r="D42" s="28"/>
      <c r="E42" s="96">
        <f t="shared" si="5"/>
        <v>0</v>
      </c>
      <c r="F42" s="28"/>
      <c r="G42" s="28"/>
      <c r="H42" s="33">
        <f t="shared" si="6"/>
        <v>0</v>
      </c>
      <c r="I42" s="28"/>
      <c r="J42" s="33">
        <f t="shared" si="7"/>
        <v>0</v>
      </c>
      <c r="K42" s="34">
        <f t="shared" si="8"/>
        <v>0</v>
      </c>
      <c r="M42" s="94">
        <f t="shared" si="1"/>
        <v>0</v>
      </c>
      <c r="N42" s="34">
        <f t="shared" si="2"/>
        <v>0</v>
      </c>
      <c r="O42" s="43">
        <f t="shared" si="3"/>
        <v>0</v>
      </c>
      <c r="Q42" s="94">
        <f>IF(C42+D42=0,0,SUM(E$4:E42))</f>
        <v>0</v>
      </c>
      <c r="R42" s="34">
        <f>IF(I42=0,0,SUM(K$4:K42))</f>
        <v>0</v>
      </c>
      <c r="S42" s="43">
        <f>IF(F42+G42=0,0,SUM(O$4:O42))</f>
        <v>0</v>
      </c>
    </row>
    <row r="43" spans="1:19" x14ac:dyDescent="0.25">
      <c r="A43" s="57">
        <f t="shared" si="0"/>
        <v>39</v>
      </c>
      <c r="B43" s="102">
        <f t="shared" si="4"/>
        <v>46291</v>
      </c>
      <c r="C43" s="28"/>
      <c r="D43" s="28"/>
      <c r="E43" s="96">
        <f t="shared" si="5"/>
        <v>0</v>
      </c>
      <c r="F43" s="28"/>
      <c r="G43" s="28"/>
      <c r="H43" s="33">
        <f t="shared" si="6"/>
        <v>0</v>
      </c>
      <c r="I43" s="28"/>
      <c r="J43" s="33">
        <f t="shared" si="7"/>
        <v>0</v>
      </c>
      <c r="K43" s="34">
        <f t="shared" si="8"/>
        <v>0</v>
      </c>
      <c r="M43" s="94">
        <f t="shared" si="1"/>
        <v>0</v>
      </c>
      <c r="N43" s="34">
        <f t="shared" si="2"/>
        <v>0</v>
      </c>
      <c r="O43" s="43">
        <f t="shared" si="3"/>
        <v>0</v>
      </c>
      <c r="Q43" s="94">
        <f>IF(C43+D43=0,0,SUM(E$4:E43))</f>
        <v>0</v>
      </c>
      <c r="R43" s="34">
        <f>IF(I43=0,0,SUM(K$4:K43))</f>
        <v>0</v>
      </c>
      <c r="S43" s="43">
        <f>IF(F43+G43=0,0,SUM(O$4:O43))</f>
        <v>0</v>
      </c>
    </row>
    <row r="44" spans="1:19" x14ac:dyDescent="0.25">
      <c r="A44" s="57">
        <f t="shared" si="0"/>
        <v>40</v>
      </c>
      <c r="B44" s="102">
        <f t="shared" si="4"/>
        <v>46298</v>
      </c>
      <c r="C44" s="28"/>
      <c r="D44" s="28"/>
      <c r="E44" s="96">
        <f t="shared" si="5"/>
        <v>0</v>
      </c>
      <c r="F44" s="28"/>
      <c r="G44" s="28"/>
      <c r="H44" s="33">
        <f t="shared" si="6"/>
        <v>0</v>
      </c>
      <c r="I44" s="28"/>
      <c r="J44" s="33">
        <f t="shared" si="7"/>
        <v>0</v>
      </c>
      <c r="K44" s="34">
        <f t="shared" si="8"/>
        <v>0</v>
      </c>
      <c r="M44" s="94">
        <f t="shared" si="1"/>
        <v>0</v>
      </c>
      <c r="N44" s="34">
        <f t="shared" si="2"/>
        <v>0</v>
      </c>
      <c r="O44" s="43">
        <f t="shared" si="3"/>
        <v>0</v>
      </c>
      <c r="Q44" s="94">
        <f>IF(C44+D44=0,0,SUM(E$4:E44))</f>
        <v>0</v>
      </c>
      <c r="R44" s="34">
        <f>IF(I44=0,0,SUM(K$4:K44))</f>
        <v>0</v>
      </c>
      <c r="S44" s="43">
        <f>IF(F44+G44=0,0,SUM(O$4:O44))</f>
        <v>0</v>
      </c>
    </row>
    <row r="45" spans="1:19" x14ac:dyDescent="0.25">
      <c r="A45" s="57">
        <f t="shared" si="0"/>
        <v>41</v>
      </c>
      <c r="B45" s="102">
        <f t="shared" si="4"/>
        <v>46305</v>
      </c>
      <c r="C45" s="28"/>
      <c r="D45" s="28"/>
      <c r="E45" s="96">
        <f t="shared" si="5"/>
        <v>0</v>
      </c>
      <c r="F45" s="28"/>
      <c r="G45" s="28"/>
      <c r="H45" s="33">
        <f t="shared" si="6"/>
        <v>0</v>
      </c>
      <c r="I45" s="28"/>
      <c r="J45" s="33">
        <f t="shared" si="7"/>
        <v>0</v>
      </c>
      <c r="K45" s="34">
        <f t="shared" si="8"/>
        <v>0</v>
      </c>
      <c r="M45" s="94">
        <f t="shared" si="1"/>
        <v>0</v>
      </c>
      <c r="N45" s="34">
        <f t="shared" si="2"/>
        <v>0</v>
      </c>
      <c r="O45" s="43">
        <f t="shared" si="3"/>
        <v>0</v>
      </c>
      <c r="Q45" s="94">
        <f>IF(C45+D45=0,0,SUM(E$4:E45))</f>
        <v>0</v>
      </c>
      <c r="R45" s="34">
        <f>IF(I45=0,0,SUM(K$4:K45))</f>
        <v>0</v>
      </c>
      <c r="S45" s="43">
        <f>IF(F45+G45=0,0,SUM(O$4:O45))</f>
        <v>0</v>
      </c>
    </row>
    <row r="46" spans="1:19" x14ac:dyDescent="0.25">
      <c r="A46" s="57">
        <f>(B46-WEEKDAY(B46-1)+4-(TRUNC(DATE(YEAR(B46-WEEKDAY(B46-1)+4),1,2)/7)*7+5))/7+1</f>
        <v>42</v>
      </c>
      <c r="B46" s="102">
        <f t="shared" si="4"/>
        <v>46312</v>
      </c>
      <c r="C46" s="28"/>
      <c r="D46" s="28"/>
      <c r="E46" s="96">
        <f t="shared" si="5"/>
        <v>0</v>
      </c>
      <c r="F46" s="28"/>
      <c r="G46" s="28"/>
      <c r="H46" s="33">
        <f t="shared" si="6"/>
        <v>0</v>
      </c>
      <c r="I46" s="28"/>
      <c r="J46" s="33">
        <f t="shared" si="7"/>
        <v>0</v>
      </c>
      <c r="K46" s="34">
        <f t="shared" si="8"/>
        <v>0</v>
      </c>
      <c r="M46" s="94">
        <f t="shared" si="1"/>
        <v>0</v>
      </c>
      <c r="N46" s="34">
        <f t="shared" si="2"/>
        <v>0</v>
      </c>
      <c r="O46" s="43">
        <f t="shared" si="3"/>
        <v>0</v>
      </c>
      <c r="Q46" s="94">
        <f>IF(C46+D46=0,0,SUM(E$4:E46))</f>
        <v>0</v>
      </c>
      <c r="R46" s="34">
        <f>IF(I46=0,0,SUM(K$4:K46))</f>
        <v>0</v>
      </c>
      <c r="S46" s="43">
        <f>IF(F46+G46=0,0,SUM(O$4:O46))</f>
        <v>0</v>
      </c>
    </row>
    <row r="47" spans="1:19" x14ac:dyDescent="0.25">
      <c r="A47" s="57">
        <f t="shared" si="0"/>
        <v>43</v>
      </c>
      <c r="B47" s="102">
        <f t="shared" si="4"/>
        <v>46319</v>
      </c>
      <c r="C47" s="28"/>
      <c r="D47" s="28"/>
      <c r="E47" s="96">
        <f t="shared" si="5"/>
        <v>0</v>
      </c>
      <c r="F47" s="28"/>
      <c r="G47" s="28"/>
      <c r="H47" s="33">
        <f t="shared" si="6"/>
        <v>0</v>
      </c>
      <c r="I47" s="28"/>
      <c r="J47" s="33">
        <f t="shared" si="7"/>
        <v>0</v>
      </c>
      <c r="K47" s="34">
        <f t="shared" si="8"/>
        <v>0</v>
      </c>
      <c r="M47" s="94">
        <f t="shared" si="1"/>
        <v>0</v>
      </c>
      <c r="N47" s="34">
        <f t="shared" si="2"/>
        <v>0</v>
      </c>
      <c r="O47" s="43">
        <f t="shared" si="3"/>
        <v>0</v>
      </c>
      <c r="Q47" s="94">
        <f>IF(C47+D47=0,0,SUM(E$4:E47))</f>
        <v>0</v>
      </c>
      <c r="R47" s="34">
        <f>IF(I47=0,0,SUM(K$4:K47))</f>
        <v>0</v>
      </c>
      <c r="S47" s="43">
        <f>IF(F47+G47=0,0,SUM(O$4:O47))</f>
        <v>0</v>
      </c>
    </row>
    <row r="48" spans="1:19" x14ac:dyDescent="0.25">
      <c r="A48" s="57">
        <f t="shared" si="0"/>
        <v>44</v>
      </c>
      <c r="B48" s="102">
        <f t="shared" si="4"/>
        <v>46326</v>
      </c>
      <c r="C48" s="28"/>
      <c r="D48" s="28"/>
      <c r="E48" s="96">
        <f t="shared" si="5"/>
        <v>0</v>
      </c>
      <c r="F48" s="28"/>
      <c r="G48" s="28"/>
      <c r="H48" s="33">
        <f t="shared" si="6"/>
        <v>0</v>
      </c>
      <c r="I48" s="28"/>
      <c r="J48" s="33">
        <f t="shared" si="7"/>
        <v>0</v>
      </c>
      <c r="K48" s="34">
        <f t="shared" si="8"/>
        <v>0</v>
      </c>
      <c r="M48" s="94">
        <f t="shared" si="1"/>
        <v>0</v>
      </c>
      <c r="N48" s="34">
        <f t="shared" si="2"/>
        <v>0</v>
      </c>
      <c r="O48" s="43">
        <f t="shared" si="3"/>
        <v>0</v>
      </c>
      <c r="Q48" s="94">
        <f>IF(C48+D48=0,0,SUM(E$4:E48))</f>
        <v>0</v>
      </c>
      <c r="R48" s="34">
        <f>IF(I48=0,0,SUM(K$4:K48))</f>
        <v>0</v>
      </c>
      <c r="S48" s="43">
        <f>IF(F48+G48=0,0,SUM(O$4:O48))</f>
        <v>0</v>
      </c>
    </row>
    <row r="49" spans="1:19" x14ac:dyDescent="0.25">
      <c r="A49" s="57">
        <f t="shared" si="0"/>
        <v>45</v>
      </c>
      <c r="B49" s="102">
        <f t="shared" si="4"/>
        <v>46333</v>
      </c>
      <c r="C49" s="28"/>
      <c r="D49" s="28"/>
      <c r="E49" s="96">
        <f t="shared" si="5"/>
        <v>0</v>
      </c>
      <c r="F49" s="28"/>
      <c r="G49" s="28"/>
      <c r="H49" s="33">
        <f t="shared" si="6"/>
        <v>0</v>
      </c>
      <c r="I49" s="28"/>
      <c r="J49" s="33">
        <f t="shared" si="7"/>
        <v>0</v>
      </c>
      <c r="K49" s="34">
        <f t="shared" si="8"/>
        <v>0</v>
      </c>
      <c r="M49" s="94">
        <f t="shared" si="1"/>
        <v>0</v>
      </c>
      <c r="N49" s="34">
        <f t="shared" si="2"/>
        <v>0</v>
      </c>
      <c r="O49" s="43">
        <f t="shared" si="3"/>
        <v>0</v>
      </c>
      <c r="Q49" s="94">
        <f>IF(C49+D49=0,0,SUM(E$4:E49))</f>
        <v>0</v>
      </c>
      <c r="R49" s="34">
        <f>IF(I49=0,0,SUM(K$4:K49))</f>
        <v>0</v>
      </c>
      <c r="S49" s="43">
        <f>IF(F49+G49=0,0,SUM(O$4:O49))</f>
        <v>0</v>
      </c>
    </row>
    <row r="50" spans="1:19" x14ac:dyDescent="0.25">
      <c r="A50" s="57">
        <f t="shared" si="0"/>
        <v>46</v>
      </c>
      <c r="B50" s="102">
        <f t="shared" si="4"/>
        <v>46340</v>
      </c>
      <c r="C50" s="28"/>
      <c r="D50" s="28"/>
      <c r="E50" s="96">
        <f t="shared" si="5"/>
        <v>0</v>
      </c>
      <c r="F50" s="28"/>
      <c r="G50" s="28"/>
      <c r="H50" s="33">
        <f t="shared" si="6"/>
        <v>0</v>
      </c>
      <c r="I50" s="28"/>
      <c r="J50" s="33">
        <f t="shared" si="7"/>
        <v>0</v>
      </c>
      <c r="K50" s="34">
        <f t="shared" si="8"/>
        <v>0</v>
      </c>
      <c r="M50" s="94">
        <f t="shared" si="1"/>
        <v>0</v>
      </c>
      <c r="N50" s="34">
        <f t="shared" si="2"/>
        <v>0</v>
      </c>
      <c r="O50" s="43">
        <f t="shared" si="3"/>
        <v>0</v>
      </c>
      <c r="Q50" s="94">
        <f>IF(C50+D50=0,0,SUM(E$4:E50))</f>
        <v>0</v>
      </c>
      <c r="R50" s="34">
        <f>IF(I50=0,0,SUM(K$4:K50))</f>
        <v>0</v>
      </c>
      <c r="S50" s="43">
        <f>IF(F50+G50=0,0,SUM(O$4:O50))</f>
        <v>0</v>
      </c>
    </row>
    <row r="51" spans="1:19" x14ac:dyDescent="0.25">
      <c r="A51" s="57">
        <f t="shared" si="0"/>
        <v>47</v>
      </c>
      <c r="B51" s="102">
        <f t="shared" si="4"/>
        <v>46347</v>
      </c>
      <c r="C51" s="28"/>
      <c r="D51" s="28"/>
      <c r="E51" s="96">
        <f t="shared" si="5"/>
        <v>0</v>
      </c>
      <c r="F51" s="28"/>
      <c r="G51" s="28"/>
      <c r="H51" s="33">
        <f t="shared" si="6"/>
        <v>0</v>
      </c>
      <c r="I51" s="28"/>
      <c r="J51" s="33">
        <f t="shared" si="7"/>
        <v>0</v>
      </c>
      <c r="K51" s="34">
        <f t="shared" si="8"/>
        <v>0</v>
      </c>
      <c r="M51" s="94">
        <f t="shared" si="1"/>
        <v>0</v>
      </c>
      <c r="N51" s="34">
        <f t="shared" si="2"/>
        <v>0</v>
      </c>
      <c r="O51" s="43">
        <f t="shared" si="3"/>
        <v>0</v>
      </c>
      <c r="Q51" s="94">
        <f>IF(C51+D51=0,0,SUM(E$4:E51))</f>
        <v>0</v>
      </c>
      <c r="R51" s="34">
        <f>IF(I51=0,0,SUM(K$4:K51))</f>
        <v>0</v>
      </c>
      <c r="S51" s="43">
        <f>IF(F51+G51=0,0,SUM(O$4:O51))</f>
        <v>0</v>
      </c>
    </row>
    <row r="52" spans="1:19" x14ac:dyDescent="0.25">
      <c r="A52" s="57">
        <f t="shared" si="0"/>
        <v>48</v>
      </c>
      <c r="B52" s="102">
        <f t="shared" si="4"/>
        <v>46354</v>
      </c>
      <c r="C52" s="28"/>
      <c r="D52" s="28"/>
      <c r="E52" s="96">
        <f t="shared" si="5"/>
        <v>0</v>
      </c>
      <c r="F52" s="28"/>
      <c r="G52" s="28"/>
      <c r="H52" s="33">
        <f t="shared" si="6"/>
        <v>0</v>
      </c>
      <c r="I52" s="28"/>
      <c r="J52" s="33">
        <f t="shared" si="7"/>
        <v>0</v>
      </c>
      <c r="K52" s="34">
        <f t="shared" si="8"/>
        <v>0</v>
      </c>
      <c r="M52" s="94">
        <f t="shared" si="1"/>
        <v>0</v>
      </c>
      <c r="N52" s="34">
        <f t="shared" si="2"/>
        <v>0</v>
      </c>
      <c r="O52" s="43">
        <f t="shared" si="3"/>
        <v>0</v>
      </c>
      <c r="Q52" s="94">
        <f>IF(C52+D52=0,0,SUM(E$4:E52))</f>
        <v>0</v>
      </c>
      <c r="R52" s="34">
        <f>IF(I52=0,0,SUM(K$4:K52))</f>
        <v>0</v>
      </c>
      <c r="S52" s="43">
        <f>IF(F52+G52=0,0,SUM(O$4:O52))</f>
        <v>0</v>
      </c>
    </row>
    <row r="53" spans="1:19" x14ac:dyDescent="0.25">
      <c r="A53" s="57">
        <f t="shared" si="0"/>
        <v>49</v>
      </c>
      <c r="B53" s="102">
        <f t="shared" si="4"/>
        <v>46361</v>
      </c>
      <c r="C53" s="28"/>
      <c r="D53" s="28"/>
      <c r="E53" s="96">
        <f t="shared" si="5"/>
        <v>0</v>
      </c>
      <c r="F53" s="28"/>
      <c r="G53" s="28"/>
      <c r="H53" s="33">
        <f t="shared" si="6"/>
        <v>0</v>
      </c>
      <c r="I53" s="28"/>
      <c r="J53" s="33">
        <f t="shared" si="7"/>
        <v>0</v>
      </c>
      <c r="K53" s="34">
        <f t="shared" si="8"/>
        <v>0</v>
      </c>
      <c r="M53" s="94">
        <f t="shared" si="1"/>
        <v>0</v>
      </c>
      <c r="N53" s="34">
        <f t="shared" si="2"/>
        <v>0</v>
      </c>
      <c r="O53" s="43">
        <f t="shared" si="3"/>
        <v>0</v>
      </c>
      <c r="Q53" s="94">
        <f>IF(C53+D53=0,0,SUM(E$4:E53))</f>
        <v>0</v>
      </c>
      <c r="R53" s="34">
        <f>IF(I53=0,0,SUM(K$4:K53))</f>
        <v>0</v>
      </c>
      <c r="S53" s="43">
        <f>IF(F53+G53=0,0,SUM(O$4:O53))</f>
        <v>0</v>
      </c>
    </row>
    <row r="54" spans="1:19" x14ac:dyDescent="0.25">
      <c r="A54" s="57">
        <f t="shared" si="0"/>
        <v>50</v>
      </c>
      <c r="B54" s="102">
        <f t="shared" si="4"/>
        <v>46368</v>
      </c>
      <c r="C54" s="28"/>
      <c r="D54" s="28"/>
      <c r="E54" s="96">
        <f t="shared" si="5"/>
        <v>0</v>
      </c>
      <c r="F54" s="28"/>
      <c r="G54" s="28"/>
      <c r="H54" s="33">
        <f t="shared" si="6"/>
        <v>0</v>
      </c>
      <c r="I54" s="28"/>
      <c r="J54" s="33">
        <f t="shared" si="7"/>
        <v>0</v>
      </c>
      <c r="K54" s="34">
        <f t="shared" si="8"/>
        <v>0</v>
      </c>
      <c r="M54" s="94">
        <f t="shared" si="1"/>
        <v>0</v>
      </c>
      <c r="N54" s="34">
        <f t="shared" si="2"/>
        <v>0</v>
      </c>
      <c r="O54" s="43">
        <f t="shared" si="3"/>
        <v>0</v>
      </c>
      <c r="Q54" s="94">
        <f>IF(C54+D54=0,0,SUM(E$4:E54))</f>
        <v>0</v>
      </c>
      <c r="R54" s="34">
        <f>IF(I54=0,0,SUM(K$4:K54))</f>
        <v>0</v>
      </c>
      <c r="S54" s="43">
        <f>IF(F54+G54=0,0,SUM(O$4:O54))</f>
        <v>0</v>
      </c>
    </row>
    <row r="55" spans="1:19" x14ac:dyDescent="0.25">
      <c r="A55" s="57">
        <f t="shared" si="0"/>
        <v>51</v>
      </c>
      <c r="B55" s="102">
        <f t="shared" si="4"/>
        <v>46375</v>
      </c>
      <c r="C55" s="28"/>
      <c r="D55" s="28"/>
      <c r="E55" s="96">
        <f t="shared" si="5"/>
        <v>0</v>
      </c>
      <c r="F55" s="28"/>
      <c r="G55" s="28"/>
      <c r="H55" s="33">
        <f t="shared" si="6"/>
        <v>0</v>
      </c>
      <c r="I55" s="28"/>
      <c r="J55" s="33">
        <f t="shared" si="7"/>
        <v>0</v>
      </c>
      <c r="K55" s="34">
        <f t="shared" si="8"/>
        <v>0</v>
      </c>
      <c r="M55" s="94">
        <f t="shared" si="1"/>
        <v>0</v>
      </c>
      <c r="N55" s="34">
        <f t="shared" si="2"/>
        <v>0</v>
      </c>
      <c r="O55" s="43">
        <f t="shared" si="3"/>
        <v>0</v>
      </c>
      <c r="Q55" s="94">
        <f>IF(C55+D55=0,0,SUM(E$4:E55))</f>
        <v>0</v>
      </c>
      <c r="R55" s="34">
        <f>IF(I55=0,0,SUM(K$4:K55))</f>
        <v>0</v>
      </c>
      <c r="S55" s="43">
        <f>IF(F55+G55=0,0,SUM(O$4:O55))</f>
        <v>0</v>
      </c>
    </row>
    <row r="56" spans="1:19" x14ac:dyDescent="0.25">
      <c r="A56" s="57">
        <f t="shared" si="0"/>
        <v>52</v>
      </c>
      <c r="B56" s="102">
        <f t="shared" si="4"/>
        <v>46382</v>
      </c>
      <c r="C56" s="28"/>
      <c r="D56" s="28"/>
      <c r="E56" s="96">
        <f t="shared" si="5"/>
        <v>0</v>
      </c>
      <c r="F56" s="28"/>
      <c r="G56" s="28"/>
      <c r="H56" s="33">
        <f t="shared" si="6"/>
        <v>0</v>
      </c>
      <c r="I56" s="28"/>
      <c r="J56" s="33">
        <f t="shared" si="7"/>
        <v>0</v>
      </c>
      <c r="K56" s="34">
        <f t="shared" si="8"/>
        <v>0</v>
      </c>
      <c r="M56" s="94">
        <f t="shared" si="1"/>
        <v>0</v>
      </c>
      <c r="N56" s="34">
        <f t="shared" si="2"/>
        <v>0</v>
      </c>
      <c r="O56" s="43">
        <f t="shared" si="3"/>
        <v>0</v>
      </c>
      <c r="Q56" s="94">
        <f>IF(C56+D56=0,0,SUM(E$4:E56))</f>
        <v>0</v>
      </c>
      <c r="R56" s="34">
        <f>IF(I56=0,0,SUM(K$4:K56))</f>
        <v>0</v>
      </c>
      <c r="S56" s="43">
        <f>IF(F56+G56=0,0,SUM(O$4:O56))</f>
        <v>0</v>
      </c>
    </row>
    <row r="70" spans="21:21" x14ac:dyDescent="0.25">
      <c r="U70" s="78"/>
    </row>
  </sheetData>
  <mergeCells count="13">
    <mergeCell ref="X2:Y2"/>
    <mergeCell ref="AA4:AB4"/>
    <mergeCell ref="AA10:AB10"/>
    <mergeCell ref="C1:E1"/>
    <mergeCell ref="F1:K1"/>
    <mergeCell ref="M1:O1"/>
    <mergeCell ref="Q1:S1"/>
    <mergeCell ref="AA1:AB1"/>
    <mergeCell ref="C2:D2"/>
    <mergeCell ref="F2:G2"/>
    <mergeCell ref="N2:O2"/>
    <mergeCell ref="R2:S2"/>
    <mergeCell ref="U2:V2"/>
  </mergeCells>
  <conditionalFormatting sqref="AA9:AB9">
    <cfRule type="expression" dxfId="0" priority="1">
      <formula>$AA9&lt;0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LEES DIT</vt:lpstr>
      <vt:lpstr>Jaar1</vt:lpstr>
      <vt:lpstr>Jaar2</vt:lpstr>
      <vt:lpstr>Jaar3</vt:lpstr>
      <vt:lpstr>Jaar4</vt:lpstr>
      <vt:lpstr>Jaar5</vt:lpstr>
      <vt:lpstr>Jaar5 (2)</vt:lpstr>
    </vt:vector>
  </TitlesOfParts>
  <Company>Excel Tekst en Uitleg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de Groot</dc:creator>
  <cp:lastModifiedBy>Wim de Groot</cp:lastModifiedBy>
  <dcterms:created xsi:type="dcterms:W3CDTF">2005-06-05T11:40:39Z</dcterms:created>
  <dcterms:modified xsi:type="dcterms:W3CDTF">2022-08-22T20:22:13Z</dcterms:modified>
</cp:coreProperties>
</file>