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1 WIM Excel\#Website\Gratis Downloads\"/>
    </mc:Choice>
  </mc:AlternateContent>
  <xr:revisionPtr revIDLastSave="0" documentId="8_{654E635A-DFBC-4074-8606-AD4D10CBCFAE}" xr6:coauthVersionLast="44" xr6:coauthVersionMax="44" xr10:uidLastSave="{00000000-0000-0000-0000-000000000000}"/>
  <workbookProtection workbookPassword="8131" lockStructure="1"/>
  <bookViews>
    <workbookView xWindow="-135" yWindow="-135" windowWidth="25470" windowHeight="15570" xr2:uid="{00000000-000D-0000-FFFF-FFFF00000000}"/>
  </bookViews>
  <sheets>
    <sheet name="LEES DIT" sheetId="6" r:id="rId1"/>
    <sheet name="Begroting-Werkelijk" sheetId="5" r:id="rId2"/>
    <sheet name="Blad2" sheetId="7" r:id="rId3"/>
    <sheet name="Blad3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10" i="5" l="1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5" i="5"/>
  <c r="AI78" i="5"/>
  <c r="AI79" i="5"/>
  <c r="AI81" i="5"/>
  <c r="AI82" i="5"/>
  <c r="AI83" i="5"/>
  <c r="AI84" i="5"/>
  <c r="AI85" i="5"/>
  <c r="AI86" i="5"/>
  <c r="AI87" i="5"/>
  <c r="AI88" i="5"/>
  <c r="AI89" i="5"/>
  <c r="AI90" i="5"/>
  <c r="AI91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I72" i="5" s="1"/>
  <c r="AH73" i="5"/>
  <c r="AI73" i="5" s="1"/>
  <c r="AH74" i="5"/>
  <c r="AI74" i="5" s="1"/>
  <c r="AH75" i="5"/>
  <c r="AH76" i="5"/>
  <c r="AI76" i="5" s="1"/>
  <c r="AH77" i="5"/>
  <c r="AI77" i="5" s="1"/>
  <c r="AH78" i="5"/>
  <c r="AH79" i="5"/>
  <c r="AH80" i="5"/>
  <c r="AI80" i="5" s="1"/>
  <c r="AH81" i="5"/>
  <c r="AH82" i="5"/>
  <c r="AH83" i="5"/>
  <c r="AH84" i="5"/>
  <c r="AH85" i="5"/>
  <c r="AH86" i="5"/>
  <c r="AH87" i="5"/>
  <c r="AH88" i="5"/>
  <c r="AH89" i="5"/>
  <c r="AH90" i="5"/>
  <c r="AH91" i="5"/>
  <c r="AH92" i="5"/>
  <c r="AI92" i="5" s="1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R107" i="5"/>
  <c r="R106" i="5"/>
  <c r="R105" i="5"/>
  <c r="R104" i="5"/>
  <c r="R103" i="5"/>
  <c r="R102" i="5"/>
  <c r="R101" i="5"/>
  <c r="R100" i="5"/>
  <c r="R99" i="5"/>
  <c r="R98" i="5"/>
  <c r="R97" i="5"/>
  <c r="R95" i="5"/>
  <c r="R94" i="5"/>
  <c r="R93" i="5"/>
  <c r="R91" i="5"/>
  <c r="R90" i="5"/>
  <c r="R89" i="5"/>
  <c r="R88" i="5"/>
  <c r="R87" i="5"/>
  <c r="R86" i="5"/>
  <c r="R83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AI3" i="5"/>
  <c r="AI4" i="5"/>
  <c r="AI5" i="5"/>
  <c r="AI6" i="5"/>
  <c r="AI7" i="5"/>
  <c r="AI8" i="5"/>
  <c r="AI9" i="5"/>
  <c r="AI10" i="5"/>
  <c r="AI11" i="5"/>
  <c r="AI12" i="5"/>
  <c r="AI13" i="5"/>
  <c r="AI14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H3" i="5"/>
  <c r="AH4" i="5"/>
  <c r="AH5" i="5"/>
  <c r="AH6" i="5"/>
  <c r="AH7" i="5"/>
  <c r="AH8" i="5"/>
  <c r="AH9" i="5"/>
  <c r="AH10" i="5"/>
  <c r="AH11" i="5"/>
  <c r="AH12" i="5"/>
  <c r="AH13" i="5"/>
  <c r="AH14" i="5"/>
  <c r="AH15" i="5"/>
  <c r="AI15" i="5" s="1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B205" i="5" s="1"/>
  <c r="Q18" i="5"/>
  <c r="Q19" i="5"/>
  <c r="Q20" i="5"/>
  <c r="Q21" i="5"/>
  <c r="Q22" i="5"/>
  <c r="Q23" i="5"/>
  <c r="Q24" i="5"/>
  <c r="Q25" i="5"/>
  <c r="Q26" i="5"/>
  <c r="Q27" i="5"/>
  <c r="Q28" i="5"/>
  <c r="B183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Q91" i="5"/>
  <c r="Q90" i="5"/>
  <c r="Q88" i="5"/>
  <c r="Q80" i="5"/>
  <c r="R80" i="5" s="1"/>
  <c r="Q97" i="5"/>
  <c r="B182" i="5" l="1"/>
  <c r="Q107" i="5" l="1"/>
  <c r="AG108" i="5"/>
  <c r="AG166" i="5" s="1"/>
  <c r="AF108" i="5"/>
  <c r="AE108" i="5"/>
  <c r="AE166" i="5" s="1"/>
  <c r="AD108" i="5"/>
  <c r="AD166" i="5" s="1"/>
  <c r="AC108" i="5"/>
  <c r="AC166" i="5" s="1"/>
  <c r="AB108" i="5"/>
  <c r="AB166" i="5" s="1"/>
  <c r="AA108" i="5"/>
  <c r="AA166" i="5" s="1"/>
  <c r="Z108" i="5"/>
  <c r="Z166" i="5" s="1"/>
  <c r="Y108" i="5"/>
  <c r="Y166" i="5" s="1"/>
  <c r="X108" i="5"/>
  <c r="X166" i="5" s="1"/>
  <c r="W108" i="5"/>
  <c r="W166" i="5" s="1"/>
  <c r="V108" i="5"/>
  <c r="AG29" i="5"/>
  <c r="AF29" i="5"/>
  <c r="AE29" i="5"/>
  <c r="AD29" i="5"/>
  <c r="AC29" i="5"/>
  <c r="AB29" i="5"/>
  <c r="AA29" i="5"/>
  <c r="AA168" i="5" s="1"/>
  <c r="Z29" i="5"/>
  <c r="Y29" i="5"/>
  <c r="X29" i="5"/>
  <c r="W29" i="5"/>
  <c r="V29" i="5"/>
  <c r="E29" i="5"/>
  <c r="F29" i="5"/>
  <c r="G29" i="5"/>
  <c r="H29" i="5"/>
  <c r="I29" i="5"/>
  <c r="J29" i="5"/>
  <c r="K29" i="5"/>
  <c r="L29" i="5"/>
  <c r="M29" i="5"/>
  <c r="N29" i="5"/>
  <c r="O29" i="5"/>
  <c r="P29" i="5"/>
  <c r="E108" i="5"/>
  <c r="E166" i="5" s="1"/>
  <c r="F108" i="5"/>
  <c r="F166" i="5" s="1"/>
  <c r="G108" i="5"/>
  <c r="H108" i="5"/>
  <c r="H166" i="5" s="1"/>
  <c r="I108" i="5"/>
  <c r="I166" i="5" s="1"/>
  <c r="J108" i="5"/>
  <c r="J166" i="5" s="1"/>
  <c r="K108" i="5"/>
  <c r="K166" i="5" s="1"/>
  <c r="L108" i="5"/>
  <c r="L166" i="5" s="1"/>
  <c r="M108" i="5"/>
  <c r="M166" i="5" s="1"/>
  <c r="N108" i="5"/>
  <c r="N166" i="5" s="1"/>
  <c r="O108" i="5"/>
  <c r="O166" i="5" s="1"/>
  <c r="P108" i="5"/>
  <c r="P166" i="5" s="1"/>
  <c r="B200" i="5" l="1"/>
  <c r="B201" i="5"/>
  <c r="B203" i="5"/>
  <c r="B204" i="5"/>
  <c r="B194" i="5"/>
  <c r="B202" i="5"/>
  <c r="B206" i="5"/>
  <c r="AF166" i="5"/>
  <c r="AF168" i="5" s="1"/>
  <c r="G166" i="5"/>
  <c r="Q166" i="5" s="1"/>
  <c r="R166" i="5" s="1"/>
  <c r="V166" i="5"/>
  <c r="AH164" i="5"/>
  <c r="J168" i="5"/>
  <c r="H168" i="5"/>
  <c r="F168" i="5"/>
  <c r="X168" i="5"/>
  <c r="Z168" i="5"/>
  <c r="AB168" i="5"/>
  <c r="AD168" i="5"/>
  <c r="I168" i="5"/>
  <c r="W168" i="5"/>
  <c r="Y168" i="5"/>
  <c r="AC168" i="5"/>
  <c r="AE168" i="5"/>
  <c r="AG168" i="5"/>
  <c r="P168" i="5"/>
  <c r="N168" i="5"/>
  <c r="L168" i="5"/>
  <c r="O168" i="5"/>
  <c r="M168" i="5"/>
  <c r="K168" i="5"/>
  <c r="Q29" i="5"/>
  <c r="E168" i="5"/>
  <c r="AH29" i="5"/>
  <c r="AI29" i="5" s="1"/>
  <c r="AH108" i="5"/>
  <c r="AI108" i="5" s="1"/>
  <c r="Q108" i="5"/>
  <c r="R108" i="5" s="1"/>
  <c r="Q94" i="5"/>
  <c r="Q87" i="5"/>
  <c r="Q93" i="5"/>
  <c r="Q96" i="5"/>
  <c r="R96" i="5" s="1"/>
  <c r="Q89" i="5"/>
  <c r="Q92" i="5"/>
  <c r="R92" i="5" s="1"/>
  <c r="Q85" i="5"/>
  <c r="R85" i="5" s="1"/>
  <c r="Q83" i="5"/>
  <c r="B207" i="5" l="1"/>
  <c r="B192" i="5"/>
  <c r="B196" i="5"/>
  <c r="B193" i="5"/>
  <c r="B195" i="5"/>
  <c r="B190" i="5"/>
  <c r="B180" i="5"/>
  <c r="B191" i="5"/>
  <c r="G168" i="5"/>
  <c r="U168" i="5" s="1"/>
  <c r="AH166" i="5"/>
  <c r="AI166" i="5" s="1"/>
  <c r="AI168" i="5" s="1"/>
  <c r="V168" i="5"/>
  <c r="R29" i="5"/>
  <c r="R168" i="5" s="1"/>
  <c r="Q168" i="5"/>
  <c r="AI164" i="5"/>
  <c r="Q164" i="5"/>
  <c r="R164" i="5" s="1"/>
  <c r="Q82" i="5"/>
  <c r="R82" i="5" s="1"/>
  <c r="Q84" i="5"/>
  <c r="R84" i="5" s="1"/>
  <c r="Q81" i="5"/>
  <c r="R81" i="5" s="1"/>
  <c r="B184" i="5" l="1"/>
  <c r="B186" i="5"/>
  <c r="B181" i="5"/>
  <c r="B188" i="5"/>
  <c r="B189" i="5"/>
  <c r="B185" i="5"/>
  <c r="B187" i="5"/>
  <c r="T168" i="5"/>
  <c r="AH168" i="5"/>
  <c r="C168" i="5"/>
  <c r="D168" i="5"/>
  <c r="B19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</authors>
  <commentList>
    <comment ref="E3" authorId="0" shapeId="0" xr:uid="{7D77E1ED-DFA8-44B7-BB59-1AEBCB6E66AB}">
      <text>
        <r>
          <rPr>
            <sz val="11"/>
            <color indexed="81"/>
            <rFont val="Calibri"/>
            <family val="2"/>
          </rPr>
          <t>Als een bedrag onder WERKELIJK hoger is dan begroot, wordt het getal groen: een meevaller.
Als het bedrag lager is dan begroot, wordt het getal rood: een tegenvaller.</t>
        </r>
      </text>
    </comment>
    <comment ref="E30" authorId="0" shapeId="0" xr:uid="{EF7610FF-F8DC-4421-8464-759042CB5A0E}">
      <text>
        <r>
          <rPr>
            <sz val="11"/>
            <color indexed="81"/>
            <rFont val="Calibri"/>
            <family val="2"/>
          </rPr>
          <t>Als een bedrag onder WERKELIJK lager is dan begroot, wordt het getal groen: een meevaller.
Als het bedrag hoger is dat begroot, wordt het getal rood: een tegenvaller.</t>
        </r>
      </text>
    </comment>
    <comment ref="E109" authorId="0" shapeId="0" xr:uid="{B87880A7-3820-4F39-B14F-DCC18C9449D6}">
      <text>
        <r>
          <rPr>
            <sz val="11"/>
            <color indexed="81"/>
            <rFont val="Calibri"/>
            <family val="2"/>
          </rPr>
          <t>Als een bedrag onder WERKELIJK lager is dan begroot, wordt het getal groen: een meevaller.
Als het bedrag hoger is dan begroot, wordt het getal rood: een tegenvaller.</t>
        </r>
      </text>
    </comment>
  </commentList>
</comments>
</file>

<file path=xl/sharedStrings.xml><?xml version="1.0" encoding="utf-8"?>
<sst xmlns="http://schemas.openxmlformats.org/spreadsheetml/2006/main" count="403" uniqueCount="209">
  <si>
    <t>Gas</t>
  </si>
  <si>
    <t>Water</t>
  </si>
  <si>
    <t>Elektra</t>
  </si>
  <si>
    <t>Wegenbelasting</t>
  </si>
  <si>
    <t>jan</t>
  </si>
  <si>
    <t>feb</t>
  </si>
  <si>
    <t>mrt</t>
  </si>
  <si>
    <t>apr</t>
  </si>
  <si>
    <t>mei</t>
  </si>
  <si>
    <t>aug</t>
  </si>
  <si>
    <t>okt</t>
  </si>
  <si>
    <t>nov</t>
  </si>
  <si>
    <t>dec</t>
  </si>
  <si>
    <t>juni</t>
  </si>
  <si>
    <t>juli</t>
  </si>
  <si>
    <t>sept</t>
  </si>
  <si>
    <t>Reisverzekering</t>
  </si>
  <si>
    <t>Fietsverzekering</t>
  </si>
  <si>
    <t>Levensverzekering</t>
  </si>
  <si>
    <t>Contributie vakbond</t>
  </si>
  <si>
    <t>Abonnement CV onderhoud</t>
  </si>
  <si>
    <t>Reserveren auto</t>
  </si>
  <si>
    <t>Gemeente OZB</t>
  </si>
  <si>
    <t>Kosten bankpas</t>
  </si>
  <si>
    <t>Waterschap</t>
  </si>
  <si>
    <t>Loterij</t>
  </si>
  <si>
    <t>Huur of Hypotheek</t>
  </si>
  <si>
    <t>WERKELIJK</t>
  </si>
  <si>
    <t>BEGROTING</t>
  </si>
  <si>
    <t>Auto: tanken</t>
  </si>
  <si>
    <t>Auto: beurten en APK</t>
  </si>
  <si>
    <t>Kleding A</t>
  </si>
  <si>
    <t>Kleding B</t>
  </si>
  <si>
    <t>Uitstapjes</t>
  </si>
  <si>
    <t>Vakantie</t>
  </si>
  <si>
    <t>Buskosten</t>
  </si>
  <si>
    <t>Treinkosten</t>
  </si>
  <si>
    <t>Fiets: onderhoud</t>
  </si>
  <si>
    <t>Opnames contant</t>
  </si>
  <si>
    <t>Boeken / cd's /games</t>
  </si>
  <si>
    <t>School / studie</t>
  </si>
  <si>
    <t>Hobby</t>
  </si>
  <si>
    <t>Drogist</t>
  </si>
  <si>
    <t>JAAR</t>
  </si>
  <si>
    <t>Gemiddeld</t>
  </si>
  <si>
    <t>per maand</t>
  </si>
  <si>
    <t>Uitvaartverzekering</t>
  </si>
  <si>
    <t>Inkomsten</t>
  </si>
  <si>
    <t>Uitgaven: Vaste lasten</t>
  </si>
  <si>
    <t>Uitgaven: Variabele kosten</t>
  </si>
  <si>
    <t>Netto salaris A</t>
  </si>
  <si>
    <t>Netto salaris B</t>
  </si>
  <si>
    <t>Kinderbijslag</t>
  </si>
  <si>
    <t>Zorgtoeslag</t>
  </si>
  <si>
    <t>Huurtoeslag</t>
  </si>
  <si>
    <t>Alimentatie</t>
  </si>
  <si>
    <t>Kostgeld</t>
  </si>
  <si>
    <t>Rente / dividend</t>
  </si>
  <si>
    <t>Overige inkomsten</t>
  </si>
  <si>
    <t>Kinderopvang</t>
  </si>
  <si>
    <t>Abonnementen</t>
  </si>
  <si>
    <t>Gedeklareerde ziektekosten</t>
  </si>
  <si>
    <t>Premie ziektekosten</t>
  </si>
  <si>
    <t>Niet vergoede ziektekosten</t>
  </si>
  <si>
    <t>Totaal Vaste lasten</t>
  </si>
  <si>
    <t>Totaal inkomsten</t>
  </si>
  <si>
    <t>Totaal Variabele kosten</t>
  </si>
  <si>
    <t>Totaal ALLE KOSTEN</t>
  </si>
  <si>
    <t xml:space="preserve">INKOMSTEN min UITGAVEN
</t>
  </si>
  <si>
    <t>Sparen</t>
  </si>
  <si>
    <t>Voorlopige teruggave belasting</t>
  </si>
  <si>
    <t>Salaris</t>
  </si>
  <si>
    <t>Toeslagen</t>
  </si>
  <si>
    <t>Belasting</t>
  </si>
  <si>
    <t>Declaraties</t>
  </si>
  <si>
    <t>Reiskostenvergoeding</t>
  </si>
  <si>
    <t>Spaarpot</t>
  </si>
  <si>
    <t>Spaargeld opnemen</t>
  </si>
  <si>
    <t>Opnemen Krediet</t>
  </si>
  <si>
    <t>Bijverdiensten</t>
  </si>
  <si>
    <t>Klusjes</t>
  </si>
  <si>
    <t>Teruggave na aanslag</t>
  </si>
  <si>
    <t>Telefoon</t>
  </si>
  <si>
    <t>Mobiel</t>
  </si>
  <si>
    <t>Onderhoud en reparaties</t>
  </si>
  <si>
    <t>Overig</t>
  </si>
  <si>
    <t>Internet</t>
  </si>
  <si>
    <t>Wonen</t>
  </si>
  <si>
    <t>Televisie</t>
  </si>
  <si>
    <t>Energie</t>
  </si>
  <si>
    <t>Terug zonnepanelen</t>
  </si>
  <si>
    <t>Huis en tuin</t>
  </si>
  <si>
    <t>Tuin: planten, onderhoud</t>
  </si>
  <si>
    <t>Gereedschap</t>
  </si>
  <si>
    <t>Inventaris, meubelen</t>
  </si>
  <si>
    <t>Vervoer</t>
  </si>
  <si>
    <t>Gezondheid</t>
  </si>
  <si>
    <t>Medicijnen</t>
  </si>
  <si>
    <t>Contributie sport</t>
  </si>
  <si>
    <t>Contributie fitness</t>
  </si>
  <si>
    <t>Contributie club</t>
  </si>
  <si>
    <t>Contributies</t>
  </si>
  <si>
    <t>Bankkosten</t>
  </si>
  <si>
    <t>Verzekeringen</t>
  </si>
  <si>
    <t>Autoverzekering</t>
  </si>
  <si>
    <t>Riool / reiniging</t>
  </si>
  <si>
    <t>Boodschappen</t>
  </si>
  <si>
    <t>Kapper</t>
  </si>
  <si>
    <t>Verzorging</t>
  </si>
  <si>
    <t>Kinderen</t>
  </si>
  <si>
    <t>Sparen kinderen</t>
  </si>
  <si>
    <t>Kleedgeld</t>
  </si>
  <si>
    <t>Zakgeld</t>
  </si>
  <si>
    <t>Speelgoed</t>
  </si>
  <si>
    <t>Huisdieren</t>
  </si>
  <si>
    <t>Dierenvoeding</t>
  </si>
  <si>
    <t>Speeltjes</t>
  </si>
  <si>
    <t>Krant</t>
  </si>
  <si>
    <t>Tijdschrift</t>
  </si>
  <si>
    <t>Contributie koor</t>
  </si>
  <si>
    <t>Leuke dingen</t>
  </si>
  <si>
    <t>Film</t>
  </si>
  <si>
    <t>Concert / theater</t>
  </si>
  <si>
    <t>Verjaardagen</t>
  </si>
  <si>
    <t>Uit eten / terras</t>
  </si>
  <si>
    <t>Inboedel / WA</t>
  </si>
  <si>
    <t>Pensioenpremies</t>
  </si>
  <si>
    <t>Premie lijfrente</t>
  </si>
  <si>
    <t>Boetes</t>
  </si>
  <si>
    <t>Rente lening</t>
  </si>
  <si>
    <t>Rente krediet</t>
  </si>
  <si>
    <t>Kosten rood staan</t>
  </si>
  <si>
    <t>Aflossen lening 1</t>
  </si>
  <si>
    <t>Aflossen lening 2</t>
  </si>
  <si>
    <t>Andere vaste bankkosten</t>
  </si>
  <si>
    <t>Creditcard</t>
  </si>
  <si>
    <t xml:space="preserve">Sparen vast bedrag </t>
  </si>
  <si>
    <t>Sparen af en toe</t>
  </si>
  <si>
    <t>Beleggingsrekening</t>
  </si>
  <si>
    <t>Kosten beleggingsrekening</t>
  </si>
  <si>
    <t>P etcetera</t>
  </si>
  <si>
    <t>Schoenen A</t>
  </si>
  <si>
    <t>Schoenen B</t>
  </si>
  <si>
    <t>Stomerij</t>
  </si>
  <si>
    <t>School</t>
  </si>
  <si>
    <t>Voorlopige aanslag</t>
  </si>
  <si>
    <t>Kleding</t>
  </si>
  <si>
    <t>Giften</t>
  </si>
  <si>
    <t>Kerk</t>
  </si>
  <si>
    <t>Doel 1</t>
  </si>
  <si>
    <t>Doel 2</t>
  </si>
  <si>
    <t>Doel 3</t>
  </si>
  <si>
    <t>Doel 4</t>
  </si>
  <si>
    <t>Totaal uitgaven</t>
  </si>
  <si>
    <t>Överig</t>
  </si>
  <si>
    <t>Thuiszorg</t>
  </si>
  <si>
    <t>Eigen bijdrage</t>
  </si>
  <si>
    <t>Bril / contactlenzen</t>
  </si>
  <si>
    <t>© Auteursrecht: Wim de Groot</t>
  </si>
  <si>
    <t>U mag dit bestand gebruiken en ik wens u er veel plezier mee.</t>
  </si>
  <si>
    <t>Op grond van het auteursrecht mag u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</si>
  <si>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</si>
  <si>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</si>
  <si>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</si>
  <si>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</si>
  <si>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</si>
  <si>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</si>
  <si>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</si>
  <si>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</si>
  <si>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</si>
  <si>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</si>
  <si>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</si>
  <si>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</si>
  <si>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</si>
  <si>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</si>
  <si>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Excel Tekst en Uitleg</t>
  </si>
  <si>
    <t>Reactie van een deelnemer: "Eindelijk iemand die Excel helder uitlegt!"</t>
  </si>
  <si>
    <t>adviseren, ontwerpen, trainen</t>
  </si>
  <si>
    <t>Wim de Groot</t>
  </si>
  <si>
    <t>www.exceltekstenuitleg.nl</t>
  </si>
  <si>
    <t>denkt buiten de hokjes...</t>
  </si>
  <si>
    <t>Dit Excel-bestand is gemaakt door Wim de Groot.</t>
  </si>
  <si>
    <t>Handleiding</t>
  </si>
  <si>
    <t>Een bedrag dat enkele keren per jaar voorkomt (of één keer per jaar), vult u in de betreffende maand(en) in.</t>
  </si>
  <si>
    <t>Van bedragen die u nog niet weet, maakt u een schatting.</t>
  </si>
  <si>
    <t>Vul alleen WITTE cellen in, in andere cellen staan formules en die wilt u niet kwijtraken.</t>
  </si>
  <si>
    <t>rij 31 tot en met 107 zijn voor de vaste lasten, 11 tot en met 163 voor de variabele kosten.</t>
  </si>
  <si>
    <t>De INKOMSTEN komen in rij 3 tot en met 28,</t>
  </si>
  <si>
    <t>De UITGAVEN zijn verdeeld in vaste lasten en Variabele kosten:</t>
  </si>
  <si>
    <t>De kosten zijn in groepen verdeeld. Sommigen groepen staan zowel in de Vaste als in de Variabele kosten, bijvoorbeeld</t>
  </si>
  <si>
    <t>kosten van de bankpas zijn Bankkosten-vaste lasten, en kosten van rood-staan zijn Bankkosten-variabele kosten.</t>
  </si>
  <si>
    <t>Vul eerst de BEGROTING in, de rechterhelft (lichtgeel accent). Een bedrag dat elke maand terug komt, vult u bij iedere maand in.</t>
  </si>
  <si>
    <t>Daar verkleuren de bedragen automatisch:</t>
  </si>
  <si>
    <t>Bij de inkomsten: als een bedrag hoger is dan begroot, wordt het getal groen: een meevaller.</t>
  </si>
  <si>
    <t>Als het bedrag lager is dan begroot, wordt het getal rood: een tegenvaller.</t>
  </si>
  <si>
    <t>Bij de uitgaven: als een bedrag lager is dan begroot, wordt het getal groen: een meevaller.</t>
  </si>
  <si>
    <t>Als het bedrag hoger is dat begroot, wordt het getal rood: een tegenvaller.</t>
  </si>
  <si>
    <t>Is het bedrag gelijk aan begroot, dan is het gewoon zwart.</t>
  </si>
  <si>
    <t>Zo vergelijkt u snel de werkelijke bedragen met de begroting. U ziet meteen waar de afwijkingen zitten.</t>
  </si>
  <si>
    <t>Horizontaal ziet u de totalen:  in rij 29 het totaal van de inkomsten,  in rij 108 het totaal van de vaste lasten,</t>
  </si>
  <si>
    <t>in rij 164 het totaal van de variabele kosten,  daaronder Alle kosten en onderaan het eindsaldo: de inkomsten min de uitgaven.</t>
  </si>
  <si>
    <t>De grafieken laten zien of u aan het eind van de maand in de plus of in de min eindigt.</t>
  </si>
  <si>
    <t>Onderaan ziet u een grafiek met de uitgaven, verdeeld in de diverse groepen. Zo ziet u meteen waar het meeste geld naartoe gaat.</t>
  </si>
  <si>
    <t>Ten slotte een grafiek met de inkomsten, verdeeld in groepen.</t>
  </si>
  <si>
    <t>Ik wens u veel besparing!</t>
  </si>
  <si>
    <t>Heen en weer: Klik hieronder op de tab 'Begroting-Werkelijk',</t>
  </si>
  <si>
    <t>Klik op de tab 'LEES DIT' om hier terug te keren.</t>
  </si>
  <si>
    <t>Zodra u de werkelijke bedragen weet, vult u die in onder WERKELIJK (lichtblauw accent), in de betreffende maand.</t>
  </si>
  <si>
    <t>In het blad 'Begroting-Werkelijk' krijgt u inzicht in uw inkomsten en uitgaven.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</si>
</sst>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b/>
      <u/>
      <sz val="11"/>
      <color rgb="FF0000FF"/>
      <name val="Calibri"/>
      <family val="2"/>
    </font>
    <font>
      <b/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i/>
      <sz val="11"/>
      <color theme="5" tint="-0.249977111117893"/>
      <name val="Calibri"/>
      <family val="2"/>
    </font>
    <font>
      <b/>
      <i/>
      <sz val="11"/>
      <color rgb="FF0000FF"/>
      <name val="Calibri"/>
      <family val="2"/>
    </font>
    <font>
      <b/>
      <i/>
      <sz val="11"/>
      <color rgb="FFDD6909"/>
      <name val="Calibri"/>
      <family val="2"/>
    </font>
    <font>
      <sz val="11"/>
      <color indexed="8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0" fillId="0" borderId="0" xfId="0" applyFont="1"/>
    <xf numFmtId="4" fontId="0" fillId="0" borderId="4" xfId="0" applyNumberFormat="1" applyFont="1" applyBorder="1"/>
    <xf numFmtId="164" fontId="0" fillId="0" borderId="0" xfId="0" applyNumberFormat="1" applyFont="1" applyBorder="1" applyAlignment="1">
      <alignment horizontal="center"/>
    </xf>
    <xf numFmtId="3" fontId="0" fillId="3" borderId="0" xfId="0" applyNumberFormat="1" applyFont="1" applyFill="1"/>
    <xf numFmtId="4" fontId="0" fillId="0" borderId="0" xfId="0" applyNumberFormat="1" applyFont="1" applyBorder="1"/>
    <xf numFmtId="4" fontId="0" fillId="0" borderId="2" xfId="0" applyNumberFormat="1" applyFont="1" applyBorder="1"/>
    <xf numFmtId="4" fontId="2" fillId="4" borderId="9" xfId="0" applyNumberFormat="1" applyFont="1" applyFill="1" applyBorder="1" applyAlignment="1">
      <alignment horizontal="center" vertical="center"/>
    </xf>
    <xf numFmtId="3" fontId="0" fillId="4" borderId="9" xfId="0" applyNumberFormat="1" applyFont="1" applyFill="1" applyBorder="1"/>
    <xf numFmtId="4" fontId="0" fillId="4" borderId="9" xfId="0" applyNumberFormat="1" applyFont="1" applyFill="1" applyBorder="1"/>
    <xf numFmtId="3" fontId="3" fillId="3" borderId="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/>
    <xf numFmtId="3" fontId="1" fillId="2" borderId="9" xfId="0" applyNumberFormat="1" applyFont="1" applyFill="1" applyBorder="1"/>
    <xf numFmtId="4" fontId="1" fillId="0" borderId="4" xfId="0" applyNumberFormat="1" applyFont="1" applyBorder="1" applyAlignment="1">
      <alignment horizontal="center"/>
    </xf>
    <xf numFmtId="0" fontId="0" fillId="0" borderId="0" xfId="0" applyFont="1" applyFill="1" applyBorder="1"/>
    <xf numFmtId="4" fontId="0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2" fillId="4" borderId="11" xfId="0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1" fillId="0" borderId="7" xfId="0" applyFont="1" applyBorder="1"/>
    <xf numFmtId="3" fontId="1" fillId="3" borderId="12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 vertical="center"/>
    </xf>
    <xf numFmtId="4" fontId="3" fillId="4" borderId="12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0" borderId="1" xfId="0" applyFont="1" applyBorder="1"/>
    <xf numFmtId="4" fontId="0" fillId="4" borderId="12" xfId="0" applyNumberFormat="1" applyFont="1" applyFill="1" applyBorder="1"/>
    <xf numFmtId="3" fontId="0" fillId="4" borderId="12" xfId="0" applyNumberFormat="1" applyFont="1" applyFill="1" applyBorder="1"/>
    <xf numFmtId="3" fontId="1" fillId="2" borderId="8" xfId="0" applyNumberFormat="1" applyFont="1" applyFill="1" applyBorder="1"/>
    <xf numFmtId="3" fontId="1" fillId="2" borderId="12" xfId="0" applyNumberFormat="1" applyFont="1" applyFill="1" applyBorder="1"/>
    <xf numFmtId="3" fontId="1" fillId="3" borderId="12" xfId="0" applyNumberFormat="1" applyFont="1" applyFill="1" applyBorder="1"/>
    <xf numFmtId="3" fontId="1" fillId="3" borderId="7" xfId="0" applyNumberFormat="1" applyFont="1" applyFill="1" applyBorder="1"/>
    <xf numFmtId="3" fontId="1" fillId="4" borderId="12" xfId="0" applyNumberFormat="1" applyFont="1" applyFill="1" applyBorder="1"/>
    <xf numFmtId="4" fontId="1" fillId="0" borderId="0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3" borderId="6" xfId="0" applyNumberFormat="1" applyFont="1" applyFill="1" applyBorder="1"/>
    <xf numFmtId="3" fontId="1" fillId="3" borderId="9" xfId="0" applyNumberFormat="1" applyFont="1" applyFill="1" applyBorder="1"/>
    <xf numFmtId="3" fontId="1" fillId="3" borderId="0" xfId="0" applyNumberFormat="1" applyFont="1" applyFill="1"/>
    <xf numFmtId="4" fontId="2" fillId="0" borderId="4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/>
    <xf numFmtId="4" fontId="0" fillId="0" borderId="4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7" xfId="0" applyNumberFormat="1" applyFont="1" applyFill="1" applyBorder="1"/>
    <xf numFmtId="4" fontId="0" fillId="0" borderId="0" xfId="0" applyNumberFormat="1" applyFont="1" applyFill="1" applyBorder="1"/>
    <xf numFmtId="4" fontId="0" fillId="0" borderId="7" xfId="0" applyNumberFormat="1" applyFont="1" applyFill="1" applyBorder="1"/>
    <xf numFmtId="3" fontId="0" fillId="0" borderId="9" xfId="0" applyNumberFormat="1" applyFont="1" applyFill="1" applyBorder="1"/>
    <xf numFmtId="3" fontId="0" fillId="0" borderId="12" xfId="0" applyNumberFormat="1" applyFont="1" applyFill="1" applyBorder="1"/>
    <xf numFmtId="4" fontId="0" fillId="0" borderId="9" xfId="0" applyNumberFormat="1" applyFont="1" applyFill="1" applyBorder="1"/>
    <xf numFmtId="4" fontId="0" fillId="0" borderId="12" xfId="0" applyNumberFormat="1" applyFont="1" applyFill="1" applyBorder="1"/>
    <xf numFmtId="4" fontId="1" fillId="3" borderId="6" xfId="0" applyNumberFormat="1" applyFont="1" applyFill="1" applyBorder="1" applyAlignment="1">
      <alignment horizontal="center"/>
    </xf>
    <xf numFmtId="4" fontId="1" fillId="3" borderId="7" xfId="0" applyNumberFormat="1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1" fillId="3" borderId="9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/>
    <xf numFmtId="3" fontId="1" fillId="3" borderId="4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3" fontId="1" fillId="3" borderId="6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6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0" fontId="1" fillId="3" borderId="7" xfId="0" applyFont="1" applyFill="1" applyBorder="1"/>
    <xf numFmtId="0" fontId="0" fillId="3" borderId="7" xfId="0" applyFont="1" applyFill="1" applyBorder="1" applyAlignment="1">
      <alignment horizontal="left"/>
    </xf>
    <xf numFmtId="0" fontId="1" fillId="3" borderId="8" xfId="0" applyFont="1" applyFill="1" applyBorder="1"/>
    <xf numFmtId="3" fontId="1" fillId="3" borderId="8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3" fontId="0" fillId="3" borderId="2" xfId="0" applyNumberFormat="1" applyFont="1" applyFill="1" applyBorder="1"/>
    <xf numFmtId="0" fontId="0" fillId="3" borderId="5" xfId="0" applyFont="1" applyFill="1" applyBorder="1" applyAlignment="1">
      <alignment horizontal="left"/>
    </xf>
    <xf numFmtId="3" fontId="0" fillId="3" borderId="3" xfId="0" applyNumberFormat="1" applyFont="1" applyFill="1" applyBorder="1"/>
    <xf numFmtId="0" fontId="1" fillId="3" borderId="6" xfId="0" applyFont="1" applyFill="1" applyBorder="1" applyAlignment="1"/>
    <xf numFmtId="3" fontId="1" fillId="3" borderId="8" xfId="0" applyNumberFormat="1" applyFont="1" applyFill="1" applyBorder="1" applyAlignment="1"/>
    <xf numFmtId="0" fontId="0" fillId="0" borderId="15" xfId="0" applyFont="1" applyBorder="1" applyAlignment="1">
      <alignment horizontal="left"/>
    </xf>
    <xf numFmtId="0" fontId="0" fillId="0" borderId="15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3" fontId="1" fillId="3" borderId="1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 vertical="center"/>
    </xf>
    <xf numFmtId="4" fontId="0" fillId="0" borderId="5" xfId="0" applyNumberFormat="1" applyFont="1" applyBorder="1"/>
    <xf numFmtId="4" fontId="0" fillId="0" borderId="1" xfId="0" applyNumberFormat="1" applyFont="1" applyBorder="1"/>
    <xf numFmtId="4" fontId="0" fillId="0" borderId="3" xfId="0" applyNumberFormat="1" applyFont="1" applyBorder="1"/>
    <xf numFmtId="3" fontId="1" fillId="3" borderId="11" xfId="0" applyNumberFormat="1" applyFont="1" applyFill="1" applyBorder="1"/>
    <xf numFmtId="3" fontId="1" fillId="3" borderId="5" xfId="0" applyNumberFormat="1" applyFont="1" applyFill="1" applyBorder="1"/>
    <xf numFmtId="3" fontId="0" fillId="4" borderId="11" xfId="0" applyNumberFormat="1" applyFont="1" applyFill="1" applyBorder="1"/>
    <xf numFmtId="3" fontId="0" fillId="0" borderId="5" xfId="0" applyNumberFormat="1" applyFont="1" applyFill="1" applyBorder="1"/>
    <xf numFmtId="3" fontId="1" fillId="2" borderId="3" xfId="0" applyNumberFormat="1" applyFont="1" applyFill="1" applyBorder="1"/>
    <xf numFmtId="3" fontId="1" fillId="2" borderId="11" xfId="0" applyNumberFormat="1" applyFont="1" applyFill="1" applyBorder="1"/>
    <xf numFmtId="3" fontId="1" fillId="3" borderId="1" xfId="0" applyNumberFormat="1" applyFont="1" applyFill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3" fontId="3" fillId="3" borderId="5" xfId="0" applyNumberFormat="1" applyFont="1" applyFill="1" applyBorder="1" applyAlignment="1">
      <alignment horizontal="right" vertical="center"/>
    </xf>
    <xf numFmtId="0" fontId="6" fillId="5" borderId="0" xfId="1" applyFont="1" applyFill="1"/>
    <xf numFmtId="0" fontId="6" fillId="6" borderId="13" xfId="1" applyFont="1" applyFill="1" applyBorder="1"/>
    <xf numFmtId="0" fontId="6" fillId="6" borderId="15" xfId="1" applyFont="1" applyFill="1" applyBorder="1"/>
    <xf numFmtId="0" fontId="6" fillId="6" borderId="14" xfId="1" applyFont="1" applyFill="1" applyBorder="1"/>
    <xf numFmtId="0" fontId="6" fillId="6" borderId="4" xfId="1" applyFont="1" applyFill="1" applyBorder="1"/>
    <xf numFmtId="0" fontId="6" fillId="7" borderId="13" xfId="1" applyFont="1" applyFill="1" applyBorder="1"/>
    <xf numFmtId="0" fontId="6" fillId="7" borderId="15" xfId="1" applyFont="1" applyFill="1" applyBorder="1"/>
    <xf numFmtId="0" fontId="6" fillId="7" borderId="14" xfId="1" applyFont="1" applyFill="1" applyBorder="1"/>
    <xf numFmtId="0" fontId="6" fillId="6" borderId="2" xfId="1" applyFont="1" applyFill="1" applyBorder="1"/>
    <xf numFmtId="0" fontId="6" fillId="5" borderId="0" xfId="1" applyFont="1" applyFill="1" applyAlignment="1">
      <alignment vertical="center"/>
    </xf>
    <xf numFmtId="0" fontId="6" fillId="6" borderId="4" xfId="1" applyFont="1" applyFill="1" applyBorder="1" applyAlignment="1">
      <alignment vertical="center"/>
    </xf>
    <xf numFmtId="0" fontId="6" fillId="7" borderId="4" xfId="1" applyFont="1" applyFill="1" applyBorder="1" applyAlignment="1">
      <alignment vertical="center"/>
    </xf>
    <xf numFmtId="0" fontId="7" fillId="5" borderId="16" xfId="2" applyFont="1" applyFill="1" applyBorder="1" applyAlignment="1">
      <alignment horizontal="center" vertical="center"/>
    </xf>
    <xf numFmtId="0" fontId="6" fillId="7" borderId="2" xfId="1" applyFont="1" applyFill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7" borderId="4" xfId="1" applyFont="1" applyFill="1" applyBorder="1"/>
    <xf numFmtId="0" fontId="6" fillId="7" borderId="0" xfId="1" applyFont="1" applyFill="1"/>
    <xf numFmtId="0" fontId="6" fillId="7" borderId="2" xfId="1" applyFont="1" applyFill="1" applyBorder="1"/>
    <xf numFmtId="0" fontId="6" fillId="7" borderId="0" xfId="2" applyFont="1" applyFill="1"/>
    <xf numFmtId="0" fontId="9" fillId="7" borderId="0" xfId="3" applyFont="1" applyFill="1" applyAlignment="1" applyProtection="1">
      <alignment horizontal="center"/>
    </xf>
    <xf numFmtId="0" fontId="8" fillId="7" borderId="0" xfId="3" applyFill="1" applyAlignment="1" applyProtection="1"/>
    <xf numFmtId="0" fontId="6" fillId="7" borderId="0" xfId="1" applyFont="1" applyFill="1" applyAlignment="1">
      <alignment horizontal="center"/>
    </xf>
    <xf numFmtId="0" fontId="9" fillId="7" borderId="0" xfId="4" applyFont="1" applyFill="1" applyAlignment="1" applyProtection="1">
      <alignment horizontal="center"/>
    </xf>
    <xf numFmtId="0" fontId="6" fillId="8" borderId="17" xfId="2" applyFont="1" applyFill="1" applyBorder="1"/>
    <xf numFmtId="0" fontId="6" fillId="8" borderId="18" xfId="2" applyFont="1" applyFill="1" applyBorder="1" applyAlignment="1">
      <alignment horizontal="center"/>
    </xf>
    <xf numFmtId="0" fontId="6" fillId="9" borderId="13" xfId="1" applyFont="1" applyFill="1" applyBorder="1"/>
    <xf numFmtId="0" fontId="12" fillId="9" borderId="15" xfId="1" applyFont="1" applyFill="1" applyBorder="1"/>
    <xf numFmtId="0" fontId="6" fillId="9" borderId="15" xfId="1" applyFont="1" applyFill="1" applyBorder="1" applyAlignment="1">
      <alignment horizontal="center"/>
    </xf>
    <xf numFmtId="0" fontId="12" fillId="9" borderId="14" xfId="1" applyFont="1" applyFill="1" applyBorder="1"/>
    <xf numFmtId="0" fontId="9" fillId="8" borderId="18" xfId="3" applyFont="1" applyFill="1" applyBorder="1" applyAlignment="1" applyProtection="1">
      <alignment horizontal="center"/>
    </xf>
    <xf numFmtId="0" fontId="6" fillId="9" borderId="4" xfId="1" applyFont="1" applyFill="1" applyBorder="1"/>
    <xf numFmtId="0" fontId="6" fillId="9" borderId="0" xfId="1" applyFont="1" applyFill="1"/>
    <xf numFmtId="0" fontId="13" fillId="9" borderId="0" xfId="1" applyFont="1" applyFill="1" applyAlignment="1">
      <alignment horizontal="center"/>
    </xf>
    <xf numFmtId="0" fontId="6" fillId="9" borderId="2" xfId="1" applyFont="1" applyFill="1" applyBorder="1"/>
    <xf numFmtId="0" fontId="14" fillId="9" borderId="0" xfId="1" applyFont="1" applyFill="1" applyAlignment="1">
      <alignment horizontal="center"/>
    </xf>
    <xf numFmtId="0" fontId="6" fillId="8" borderId="19" xfId="2" applyFont="1" applyFill="1" applyBorder="1" applyAlignment="1">
      <alignment horizontal="center"/>
    </xf>
    <xf numFmtId="0" fontId="6" fillId="9" borderId="0" xfId="1" applyFont="1" applyFill="1" applyAlignment="1">
      <alignment horizontal="center"/>
    </xf>
    <xf numFmtId="0" fontId="13" fillId="9" borderId="0" xfId="1" applyFont="1" applyFill="1"/>
    <xf numFmtId="0" fontId="13" fillId="9" borderId="2" xfId="1" applyFont="1" applyFill="1" applyBorder="1"/>
    <xf numFmtId="0" fontId="12" fillId="9" borderId="0" xfId="1" applyFont="1" applyFill="1"/>
    <xf numFmtId="0" fontId="12" fillId="9" borderId="2" xfId="1" applyFont="1" applyFill="1" applyBorder="1"/>
    <xf numFmtId="0" fontId="6" fillId="7" borderId="5" xfId="1" applyFont="1" applyFill="1" applyBorder="1"/>
    <xf numFmtId="0" fontId="6" fillId="7" borderId="1" xfId="1" applyFont="1" applyFill="1" applyBorder="1"/>
    <xf numFmtId="0" fontId="6" fillId="7" borderId="3" xfId="1" applyFont="1" applyFill="1" applyBorder="1"/>
    <xf numFmtId="0" fontId="6" fillId="9" borderId="5" xfId="1" applyFont="1" applyFill="1" applyBorder="1"/>
    <xf numFmtId="0" fontId="6" fillId="9" borderId="1" xfId="1" applyFont="1" applyFill="1" applyBorder="1"/>
    <xf numFmtId="0" fontId="6" fillId="9" borderId="3" xfId="1" applyFont="1" applyFill="1" applyBorder="1"/>
    <xf numFmtId="0" fontId="6" fillId="6" borderId="5" xfId="1" applyFont="1" applyFill="1" applyBorder="1"/>
    <xf numFmtId="0" fontId="6" fillId="6" borderId="1" xfId="1" applyFont="1" applyFill="1" applyBorder="1"/>
    <xf numFmtId="0" fontId="6" fillId="6" borderId="3" xfId="1" applyFont="1" applyFill="1" applyBorder="1"/>
    <xf numFmtId="4" fontId="0" fillId="3" borderId="13" xfId="0" applyNumberFormat="1" applyFont="1" applyFill="1" applyBorder="1"/>
    <xf numFmtId="4" fontId="0" fillId="3" borderId="15" xfId="0" applyNumberFormat="1" applyFont="1" applyFill="1" applyBorder="1"/>
    <xf numFmtId="4" fontId="0" fillId="3" borderId="14" xfId="0" applyNumberFormat="1" applyFont="1" applyFill="1" applyBorder="1"/>
    <xf numFmtId="4" fontId="0" fillId="3" borderId="4" xfId="0" applyNumberFormat="1" applyFont="1" applyFill="1" applyBorder="1"/>
    <xf numFmtId="4" fontId="0" fillId="3" borderId="0" xfId="0" applyNumberFormat="1" applyFont="1" applyFill="1" applyBorder="1"/>
    <xf numFmtId="4" fontId="0" fillId="3" borderId="2" xfId="0" applyNumberFormat="1" applyFont="1" applyFill="1" applyBorder="1"/>
    <xf numFmtId="4" fontId="0" fillId="3" borderId="5" xfId="0" applyNumberFormat="1" applyFont="1" applyFill="1" applyBorder="1"/>
    <xf numFmtId="4" fontId="0" fillId="3" borderId="1" xfId="0" applyNumberFormat="1" applyFont="1" applyFill="1" applyBorder="1"/>
    <xf numFmtId="4" fontId="0" fillId="3" borderId="3" xfId="0" applyNumberFormat="1" applyFont="1" applyFill="1" applyBorder="1"/>
    <xf numFmtId="4" fontId="0" fillId="2" borderId="13" xfId="0" applyNumberFormat="1" applyFont="1" applyFill="1" applyBorder="1"/>
    <xf numFmtId="4" fontId="0" fillId="2" borderId="15" xfId="0" applyNumberFormat="1" applyFont="1" applyFill="1" applyBorder="1"/>
    <xf numFmtId="4" fontId="0" fillId="2" borderId="14" xfId="0" applyNumberFormat="1" applyFont="1" applyFill="1" applyBorder="1"/>
    <xf numFmtId="4" fontId="0" fillId="2" borderId="4" xfId="0" applyNumberFormat="1" applyFont="1" applyFill="1" applyBorder="1"/>
    <xf numFmtId="4" fontId="0" fillId="2" borderId="0" xfId="0" applyNumberFormat="1" applyFont="1" applyFill="1" applyBorder="1"/>
    <xf numFmtId="4" fontId="0" fillId="2" borderId="2" xfId="0" applyNumberFormat="1" applyFont="1" applyFill="1" applyBorder="1"/>
    <xf numFmtId="4" fontId="0" fillId="2" borderId="5" xfId="0" applyNumberFormat="1" applyFont="1" applyFill="1" applyBorder="1"/>
    <xf numFmtId="4" fontId="0" fillId="2" borderId="1" xfId="0" applyNumberFormat="1" applyFont="1" applyFill="1" applyBorder="1"/>
    <xf numFmtId="4" fontId="0" fillId="2" borderId="3" xfId="0" applyNumberFormat="1" applyFont="1" applyFill="1" applyBorder="1"/>
    <xf numFmtId="0" fontId="6" fillId="9" borderId="15" xfId="1" applyFont="1" applyFill="1" applyBorder="1"/>
    <xf numFmtId="0" fontId="6" fillId="9" borderId="14" xfId="1" applyFont="1" applyFill="1" applyBorder="1"/>
    <xf numFmtId="0" fontId="16" fillId="9" borderId="13" xfId="1" applyFont="1" applyFill="1" applyBorder="1"/>
    <xf numFmtId="0" fontId="16" fillId="9" borderId="4" xfId="1" applyFont="1" applyFill="1" applyBorder="1"/>
    <xf numFmtId="0" fontId="6" fillId="9" borderId="0" xfId="1" applyFont="1" applyFill="1" applyBorder="1"/>
    <xf numFmtId="0" fontId="6" fillId="9" borderId="4" xfId="1" applyFont="1" applyFill="1" applyBorder="1" applyAlignment="1">
      <alignment horizontal="left" vertical="center"/>
    </xf>
    <xf numFmtId="0" fontId="6" fillId="9" borderId="0" xfId="1" applyFont="1" applyFill="1" applyBorder="1" applyAlignment="1">
      <alignment horizontal="left" vertical="center"/>
    </xf>
    <xf numFmtId="0" fontId="6" fillId="9" borderId="2" xfId="1" applyFont="1" applyFill="1" applyBorder="1" applyAlignment="1">
      <alignment horizontal="left" vertical="center"/>
    </xf>
    <xf numFmtId="0" fontId="6" fillId="9" borderId="4" xfId="1" applyFont="1" applyFill="1" applyBorder="1" applyAlignment="1">
      <alignment horizontal="left"/>
    </xf>
    <xf numFmtId="0" fontId="6" fillId="9" borderId="0" xfId="1" applyFont="1" applyFill="1" applyBorder="1" applyAlignment="1">
      <alignment horizontal="left"/>
    </xf>
    <xf numFmtId="0" fontId="6" fillId="9" borderId="2" xfId="1" applyFont="1" applyFill="1" applyBorder="1" applyAlignment="1">
      <alignment horizontal="left"/>
    </xf>
    <xf numFmtId="0" fontId="16" fillId="9" borderId="5" xfId="1" applyFont="1" applyFill="1" applyBorder="1" applyAlignment="1">
      <alignment horizontal="left"/>
    </xf>
    <xf numFmtId="0" fontId="16" fillId="9" borderId="1" xfId="1" applyFont="1" applyFill="1" applyBorder="1" applyAlignment="1">
      <alignment horizontal="left"/>
    </xf>
    <xf numFmtId="0" fontId="16" fillId="9" borderId="3" xfId="1" applyFont="1" applyFill="1" applyBorder="1" applyAlignment="1">
      <alignment horizontal="left"/>
    </xf>
    <xf numFmtId="3" fontId="3" fillId="4" borderId="12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</cellXfs>
  <cellStyles count="5">
    <cellStyle name="Hyperlink 2" xfId="3" xr:uid="{0A2E441C-78A2-4646-887F-A609CA722052}"/>
    <cellStyle name="Hyperlink_#Auteursrecht" xfId="4" xr:uid="{10D24646-A3BF-4F1D-9D9A-385A47049B6D}"/>
    <cellStyle name="Standaard" xfId="0" builtinId="0"/>
    <cellStyle name="Standaard_#Auteursrecht" xfId="1" xr:uid="{76FCA23E-1B9F-4538-B8DF-C3DA8F7CC091}"/>
    <cellStyle name="Standaard_Auteursrecht" xfId="2" xr:uid="{E55295EF-2B1D-473B-BE30-DB41D8500988}"/>
  </cellStyles>
  <dxfs count="4">
    <dxf>
      <font>
        <color rgb="FF006600"/>
      </font>
    </dxf>
    <dxf>
      <font>
        <color rgb="FFFF0000"/>
      </font>
    </dxf>
    <dxf>
      <font>
        <color rgb="FFFF0000"/>
      </font>
    </dxf>
    <dxf>
      <font>
        <color rgb="FF006600"/>
      </font>
    </dxf>
  </dxfs>
  <tableStyles count="0" defaultTableStyle="TableStyleMedium2" defaultPivotStyle="PivotStyleLight16"/>
  <colors>
    <mruColors>
      <color rgb="FF33CC33"/>
      <color rgb="FFFF7C80"/>
      <color rgb="FF008000"/>
      <color rgb="FF66FF66"/>
      <color rgb="FFFFFFCC"/>
      <color rgb="FFCCFFFF"/>
      <color rgb="FF006600"/>
      <color rgb="FFCCFFCC"/>
      <color rgb="FFFFCCCC"/>
      <color rgb="FF99E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200"/>
              <a:t>eindsaldo</a:t>
            </a:r>
            <a:r>
              <a:rPr lang="nl-NL" sz="1200" baseline="0"/>
              <a:t> per maand werkelijk</a:t>
            </a:r>
            <a:endParaRPr lang="nl-NL" sz="1200"/>
          </a:p>
        </c:rich>
      </c:tx>
      <c:layout>
        <c:manualLayout>
          <c:xMode val="edge"/>
          <c:yMode val="edge"/>
          <c:x val="0.44943427787541212"/>
          <c:y val="7.52034120734908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0001469924298899E-2"/>
          <c:y val="5.5207349081364827E-2"/>
          <c:w val="0.97999853007570126"/>
          <c:h val="0.944792650918635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>
              <a:solidFill>
                <a:schemeClr val="tx1"/>
              </a:solidFill>
            </a:ln>
          </c:spPr>
          <c:invertIfNegative val="1"/>
          <c:dPt>
            <c:idx val="0"/>
            <c:invertIfNegative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1F5-4014-947F-160A90F3B5A5}"/>
              </c:ext>
            </c:extLst>
          </c:dPt>
          <c:dPt>
            <c:idx val="1"/>
            <c:invertIfNegative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D1F5-4014-947F-160A90F3B5A5}"/>
              </c:ext>
            </c:extLst>
          </c:dPt>
          <c:cat>
            <c:strRef>
              <c:f>'Begroting-Werkelijk'!$C$2:$P$2</c:f>
              <c:strCache>
                <c:ptCount val="14"/>
                <c:pt idx="2">
                  <c:v>jan</c:v>
                </c:pt>
                <c:pt idx="3">
                  <c:v>feb</c:v>
                </c:pt>
                <c:pt idx="4">
                  <c:v>mrt</c:v>
                </c:pt>
                <c:pt idx="5">
                  <c:v>apr</c:v>
                </c:pt>
                <c:pt idx="6">
                  <c:v>mei</c:v>
                </c:pt>
                <c:pt idx="7">
                  <c:v>juni</c:v>
                </c:pt>
                <c:pt idx="8">
                  <c:v>juli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3">
                  <c:v>dec</c:v>
                </c:pt>
              </c:strCache>
            </c:strRef>
          </c:cat>
          <c:val>
            <c:numRef>
              <c:f>'Begroting-Werkelijk'!$C$168:$P$168</c:f>
              <c:numCache>
                <c:formatCode>#,##0</c:formatCode>
                <c:ptCount val="14"/>
                <c:pt idx="0">
                  <c:v>2789</c:v>
                </c:pt>
                <c:pt idx="1">
                  <c:v>-3436</c:v>
                </c:pt>
                <c:pt idx="2">
                  <c:v>1965.5</c:v>
                </c:pt>
                <c:pt idx="3">
                  <c:v>216.5</c:v>
                </c:pt>
                <c:pt idx="4">
                  <c:v>-1041</c:v>
                </c:pt>
                <c:pt idx="5">
                  <c:v>-26</c:v>
                </c:pt>
                <c:pt idx="6">
                  <c:v>-274.5</c:v>
                </c:pt>
                <c:pt idx="7">
                  <c:v>3493.5</c:v>
                </c:pt>
                <c:pt idx="8">
                  <c:v>-1889.5</c:v>
                </c:pt>
                <c:pt idx="9">
                  <c:v>-12.5</c:v>
                </c:pt>
                <c:pt idx="10">
                  <c:v>672.5</c:v>
                </c:pt>
                <c:pt idx="11">
                  <c:v>977.5</c:v>
                </c:pt>
                <c:pt idx="12">
                  <c:v>-2032.5</c:v>
                </c:pt>
                <c:pt idx="13">
                  <c:v>672.5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7C80"/>
                  </a:solidFill>
                  <a:ln>
                    <a:solidFill>
                      <a:schemeClr val="tx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1F5-4014-947F-160A90F3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3920128"/>
        <c:axId val="203921664"/>
      </c:barChart>
      <c:lineChart>
        <c:grouping val="standard"/>
        <c:varyColors val="0"/>
        <c:ser>
          <c:idx val="1"/>
          <c:order val="1"/>
          <c:tx>
            <c:v>Nullijn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1F5-4014-947F-160A90F3B5A5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D1F5-4014-947F-160A90F3B5A5}"/>
              </c:ext>
            </c:extLst>
          </c:dP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F5-4014-947F-160A90F3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20128"/>
        <c:axId val="203921664"/>
      </c:lineChart>
      <c:catAx>
        <c:axId val="20392012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3921664"/>
        <c:crosses val="autoZero"/>
        <c:auto val="1"/>
        <c:lblAlgn val="ctr"/>
        <c:lblOffset val="100"/>
        <c:noMultiLvlLbl val="0"/>
      </c:catAx>
      <c:valAx>
        <c:axId val="2039216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3920128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200"/>
              <a:t>eindsaldo</a:t>
            </a:r>
            <a:r>
              <a:rPr lang="nl-NL" sz="1200" baseline="0"/>
              <a:t> per maand begroot</a:t>
            </a:r>
            <a:endParaRPr lang="nl-NL" sz="1200"/>
          </a:p>
        </c:rich>
      </c:tx>
      <c:layout>
        <c:manualLayout>
          <c:xMode val="edge"/>
          <c:yMode val="edge"/>
          <c:x val="0.44672294988927935"/>
          <c:y val="2.1680216802168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5.7100623158301521E-2"/>
          <c:w val="1"/>
          <c:h val="0.94289937684169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>
              <a:solidFill>
                <a:schemeClr val="tx1"/>
              </a:solidFill>
            </a:ln>
          </c:spPr>
          <c:invertIfNegative val="1"/>
          <c:dPt>
            <c:idx val="0"/>
            <c:invertIfNegative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4A9-49F7-AACC-F120C7B4C5C7}"/>
              </c:ext>
            </c:extLst>
          </c:dPt>
          <c:dPt>
            <c:idx val="1"/>
            <c:invertIfNegative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F4A9-49F7-AACC-F120C7B4C5C7}"/>
              </c:ext>
            </c:extLst>
          </c:dPt>
          <c:cat>
            <c:strRef>
              <c:f>'Begroting-Werkelijk'!$T$2:$AG$2</c:f>
              <c:strCache>
                <c:ptCount val="14"/>
                <c:pt idx="2">
                  <c:v>jan</c:v>
                </c:pt>
                <c:pt idx="3">
                  <c:v>feb</c:v>
                </c:pt>
                <c:pt idx="4">
                  <c:v>mrt</c:v>
                </c:pt>
                <c:pt idx="5">
                  <c:v>apr</c:v>
                </c:pt>
                <c:pt idx="6">
                  <c:v>mei</c:v>
                </c:pt>
                <c:pt idx="7">
                  <c:v>juni</c:v>
                </c:pt>
                <c:pt idx="8">
                  <c:v>juli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3">
                  <c:v>dec</c:v>
                </c:pt>
              </c:strCache>
            </c:strRef>
          </c:cat>
          <c:val>
            <c:numRef>
              <c:f>'Begroting-Werkelijk'!$T$168:$AG$168</c:f>
              <c:numCache>
                <c:formatCode>#,##0</c:formatCode>
                <c:ptCount val="14"/>
                <c:pt idx="0">
                  <c:v>3493.5</c:v>
                </c:pt>
                <c:pt idx="1">
                  <c:v>-2032.5</c:v>
                </c:pt>
                <c:pt idx="2">
                  <c:v>784</c:v>
                </c:pt>
                <c:pt idx="3">
                  <c:v>-601</c:v>
                </c:pt>
                <c:pt idx="4">
                  <c:v>-1901</c:v>
                </c:pt>
                <c:pt idx="5">
                  <c:v>-736</c:v>
                </c:pt>
                <c:pt idx="6">
                  <c:v>-1176</c:v>
                </c:pt>
                <c:pt idx="7">
                  <c:v>2789</c:v>
                </c:pt>
                <c:pt idx="8">
                  <c:v>-3436</c:v>
                </c:pt>
                <c:pt idx="9">
                  <c:v>-301</c:v>
                </c:pt>
                <c:pt idx="10">
                  <c:v>-301</c:v>
                </c:pt>
                <c:pt idx="11">
                  <c:v>-61</c:v>
                </c:pt>
                <c:pt idx="12">
                  <c:v>-3301</c:v>
                </c:pt>
                <c:pt idx="13">
                  <c:v>-301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7C80"/>
                  </a:solidFill>
                  <a:ln>
                    <a:solidFill>
                      <a:schemeClr val="tx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4A9-49F7-AACC-F120C7B4C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3911552"/>
        <c:axId val="203913472"/>
      </c:barChart>
      <c:lineChart>
        <c:grouping val="standard"/>
        <c:varyColors val="0"/>
        <c:ser>
          <c:idx val="1"/>
          <c:order val="1"/>
          <c:tx>
            <c:v>Nuliijn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F4A9-49F7-AACC-F120C7B4C5C7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4A9-49F7-AACC-F120C7B4C5C7}"/>
              </c:ext>
            </c:extLst>
          </c:dP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A9-49F7-AACC-F120C7B4C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11552"/>
        <c:axId val="203913472"/>
      </c:lineChart>
      <c:catAx>
        <c:axId val="20391155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3913472"/>
        <c:crosses val="autoZero"/>
        <c:auto val="1"/>
        <c:lblAlgn val="ctr"/>
        <c:lblOffset val="100"/>
        <c:noMultiLvlLbl val="0"/>
      </c:catAx>
      <c:valAx>
        <c:axId val="2039134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391155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2.3E-2"/>
          <c:y val="5.2947368421052639E-2"/>
          <c:w val="0.92551399825021874"/>
          <c:h val="0.883199060643735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'Begroting-Werkelijk'!$A$179</c:f>
              <c:strCache>
                <c:ptCount val="1"/>
                <c:pt idx="0">
                  <c:v>Totaal uitgaven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'Begroting-Werkelijk'!$A$180:$A$196</c:f>
              <c:strCache>
                <c:ptCount val="17"/>
                <c:pt idx="0">
                  <c:v>Bankkosten</c:v>
                </c:pt>
                <c:pt idx="1">
                  <c:v>Gezondheid</c:v>
                </c:pt>
                <c:pt idx="2">
                  <c:v>Huis en tuin</c:v>
                </c:pt>
                <c:pt idx="3">
                  <c:v>Huisdieren</c:v>
                </c:pt>
                <c:pt idx="4">
                  <c:v>Kinderen</c:v>
                </c:pt>
                <c:pt idx="5">
                  <c:v>Kleding</c:v>
                </c:pt>
                <c:pt idx="6">
                  <c:v>Leuke dingen</c:v>
                </c:pt>
                <c:pt idx="7">
                  <c:v>Sparen</c:v>
                </c:pt>
                <c:pt idx="8">
                  <c:v>Vervoer</c:v>
                </c:pt>
                <c:pt idx="9">
                  <c:v>Verzorging</c:v>
                </c:pt>
                <c:pt idx="10">
                  <c:v>Abonnementen</c:v>
                </c:pt>
                <c:pt idx="11">
                  <c:v>Belasting</c:v>
                </c:pt>
                <c:pt idx="12">
                  <c:v>Contributies</c:v>
                </c:pt>
                <c:pt idx="13">
                  <c:v>Energie</c:v>
                </c:pt>
                <c:pt idx="14">
                  <c:v>Giften</c:v>
                </c:pt>
                <c:pt idx="15">
                  <c:v>Verzekeringen</c:v>
                </c:pt>
                <c:pt idx="16">
                  <c:v>Wonen</c:v>
                </c:pt>
              </c:strCache>
            </c:strRef>
          </c:cat>
          <c:val>
            <c:numRef>
              <c:f>'Begroting-Werkelijk'!$B$180:$B$196</c:f>
              <c:numCache>
                <c:formatCode>#,##0</c:formatCode>
                <c:ptCount val="17"/>
                <c:pt idx="0">
                  <c:v>54</c:v>
                </c:pt>
                <c:pt idx="1">
                  <c:v>0</c:v>
                </c:pt>
                <c:pt idx="2">
                  <c:v>676</c:v>
                </c:pt>
                <c:pt idx="3">
                  <c:v>0</c:v>
                </c:pt>
                <c:pt idx="4">
                  <c:v>3510</c:v>
                </c:pt>
                <c:pt idx="5">
                  <c:v>6561.5</c:v>
                </c:pt>
                <c:pt idx="6">
                  <c:v>7286.5</c:v>
                </c:pt>
                <c:pt idx="7">
                  <c:v>0</c:v>
                </c:pt>
                <c:pt idx="8">
                  <c:v>10225</c:v>
                </c:pt>
                <c:pt idx="9">
                  <c:v>13266</c:v>
                </c:pt>
                <c:pt idx="10">
                  <c:v>0</c:v>
                </c:pt>
                <c:pt idx="11">
                  <c:v>1107</c:v>
                </c:pt>
                <c:pt idx="12">
                  <c:v>396</c:v>
                </c:pt>
                <c:pt idx="13">
                  <c:v>1986</c:v>
                </c:pt>
                <c:pt idx="14">
                  <c:v>0</c:v>
                </c:pt>
                <c:pt idx="15">
                  <c:v>2400</c:v>
                </c:pt>
                <c:pt idx="16">
                  <c:v>9270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4-4CB2-BC2E-BC8814D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74109496"/>
        <c:axId val="474109824"/>
      </c:barChart>
      <c:catAx>
        <c:axId val="47410949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474109824"/>
        <c:crosses val="autoZero"/>
        <c:auto val="1"/>
        <c:lblAlgn val="ctr"/>
        <c:lblOffset val="100"/>
        <c:noMultiLvlLbl val="0"/>
      </c:catAx>
      <c:valAx>
        <c:axId val="47410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410949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2.3E-2"/>
          <c:y val="0.1111111111111111"/>
          <c:w val="0.92551399825021874"/>
          <c:h val="0.687420472440944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'Begroting-Werkelijk'!$A$199</c:f>
              <c:strCache>
                <c:ptCount val="1"/>
                <c:pt idx="0">
                  <c:v>Totaal inkomsten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'Begroting-Werkelijk'!$A$200:$A$206</c:f>
              <c:strCache>
                <c:ptCount val="7"/>
                <c:pt idx="0">
                  <c:v>Belasting</c:v>
                </c:pt>
                <c:pt idx="1">
                  <c:v>Declaraties</c:v>
                </c:pt>
                <c:pt idx="2">
                  <c:v>Kostgeld</c:v>
                </c:pt>
                <c:pt idx="3">
                  <c:v>Overige inkomsten</c:v>
                </c:pt>
                <c:pt idx="4">
                  <c:v>Salaris</c:v>
                </c:pt>
                <c:pt idx="5">
                  <c:v>Spaarpot</c:v>
                </c:pt>
                <c:pt idx="6">
                  <c:v>Toeslagen</c:v>
                </c:pt>
              </c:strCache>
            </c:strRef>
          </c:cat>
          <c:val>
            <c:numRef>
              <c:f>'Begroting-Werkelijk'!$B$200:$B$206</c:f>
              <c:numCache>
                <c:formatCode>#,##0</c:formatCode>
                <c:ptCount val="7"/>
                <c:pt idx="0">
                  <c:v>925</c:v>
                </c:pt>
                <c:pt idx="1">
                  <c:v>635</c:v>
                </c:pt>
                <c:pt idx="2">
                  <c:v>0</c:v>
                </c:pt>
                <c:pt idx="3">
                  <c:v>0</c:v>
                </c:pt>
                <c:pt idx="4">
                  <c:v>56040</c:v>
                </c:pt>
                <c:pt idx="5">
                  <c:v>0</c:v>
                </c:pt>
                <c:pt idx="6">
                  <c:v>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4-4CB2-BC2E-BC8814D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74109496"/>
        <c:axId val="474109824"/>
      </c:barChart>
      <c:catAx>
        <c:axId val="47410949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474109824"/>
        <c:crosses val="autoZero"/>
        <c:auto val="1"/>
        <c:lblAlgn val="ctr"/>
        <c:lblOffset val="100"/>
        <c:noMultiLvlLbl val="0"/>
      </c:catAx>
      <c:valAx>
        <c:axId val="47410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410949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celtekstenuitleg.nl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29</xdr:row>
      <xdr:rowOff>57150</xdr:rowOff>
    </xdr:from>
    <xdr:to>
      <xdr:col>8</xdr:col>
      <xdr:colOff>9525</xdr:colOff>
      <xdr:row>32</xdr:row>
      <xdr:rowOff>38100</xdr:rowOff>
    </xdr:to>
    <xdr:pic>
      <xdr:nvPicPr>
        <xdr:cNvPr id="2" name="Afbeelding 1" descr="Fo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020C12-AF59-4FA0-8B9E-A9390455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4895850"/>
          <a:ext cx="4953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829235</xdr:colOff>
      <xdr:row>169</xdr:row>
      <xdr:rowOff>1</xdr:rowOff>
    </xdr:from>
    <xdr:to>
      <xdr:col>16</xdr:col>
      <xdr:colOff>0</xdr:colOff>
      <xdr:row>177</xdr:row>
      <xdr:rowOff>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276225</xdr:colOff>
      <xdr:row>168</xdr:row>
      <xdr:rowOff>161925</xdr:rowOff>
    </xdr:from>
    <xdr:to>
      <xdr:col>33</xdr:col>
      <xdr:colOff>1</xdr:colOff>
      <xdr:row>177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178</xdr:row>
      <xdr:rowOff>0</xdr:rowOff>
    </xdr:from>
    <xdr:to>
      <xdr:col>11</xdr:col>
      <xdr:colOff>0</xdr:colOff>
      <xdr:row>197</xdr:row>
      <xdr:rowOff>47624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D54A14EE-642C-4091-B299-1325FD1F5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198</xdr:row>
      <xdr:rowOff>0</xdr:rowOff>
    </xdr:from>
    <xdr:to>
      <xdr:col>11</xdr:col>
      <xdr:colOff>0</xdr:colOff>
      <xdr:row>208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453F2BBA-A0F6-450B-BD07-1BF875B1C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tekstenuitleg.nl/" TargetMode="External"/><Relationship Id="rId2" Type="http://schemas.openxmlformats.org/officeDocument/2006/relationships/hyperlink" Target="mailto:info@exceltekstenuitleg.nl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xceltekstenuitleg.nl/cursus-excel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6377-05F8-4A2D-ACAC-1237E9819456}">
  <dimension ref="B1:U36"/>
  <sheetViews>
    <sheetView tabSelected="1" zoomScaleNormal="100" workbookViewId="0">
      <selection activeCell="D4" sqref="D4"/>
    </sheetView>
  </sheetViews>
  <sheetFormatPr defaultRowHeight="15" x14ac:dyDescent="0.25"/>
  <cols>
    <col min="1" max="1" width="9.140625" style="123"/>
    <col min="2" max="2" width="1.140625" style="123" customWidth="1"/>
    <col min="3" max="3" width="3.7109375" style="123" customWidth="1"/>
    <col min="4" max="4" width="67.5703125" style="123" bestFit="1" customWidth="1"/>
    <col min="5" max="5" width="3.7109375" style="123" customWidth="1"/>
    <col min="6" max="6" width="1.140625" style="123" customWidth="1"/>
    <col min="7" max="7" width="9.140625" style="123"/>
    <col min="8" max="8" width="8.140625" style="123" customWidth="1"/>
    <col min="9" max="9" width="2.7109375" style="123" customWidth="1"/>
    <col min="10" max="12" width="9.140625" style="123"/>
    <col min="13" max="13" width="2.7109375" style="123" customWidth="1"/>
    <col min="14" max="14" width="9.140625" style="123"/>
    <col min="15" max="20" width="9.85546875" style="123" customWidth="1"/>
    <col min="21" max="258" width="9.140625" style="123"/>
    <col min="259" max="259" width="0.85546875" style="123" customWidth="1"/>
    <col min="260" max="260" width="3.7109375" style="123" customWidth="1"/>
    <col min="261" max="261" width="67.5703125" style="123" bestFit="1" customWidth="1"/>
    <col min="262" max="262" width="3.7109375" style="123" customWidth="1"/>
    <col min="263" max="263" width="0.85546875" style="123" customWidth="1"/>
    <col min="264" max="514" width="9.140625" style="123"/>
    <col min="515" max="515" width="0.85546875" style="123" customWidth="1"/>
    <col min="516" max="516" width="3.7109375" style="123" customWidth="1"/>
    <col min="517" max="517" width="67.5703125" style="123" bestFit="1" customWidth="1"/>
    <col min="518" max="518" width="3.7109375" style="123" customWidth="1"/>
    <col min="519" max="519" width="0.85546875" style="123" customWidth="1"/>
    <col min="520" max="770" width="9.140625" style="123"/>
    <col min="771" max="771" width="0.85546875" style="123" customWidth="1"/>
    <col min="772" max="772" width="3.7109375" style="123" customWidth="1"/>
    <col min="773" max="773" width="67.5703125" style="123" bestFit="1" customWidth="1"/>
    <col min="774" max="774" width="3.7109375" style="123" customWidth="1"/>
    <col min="775" max="775" width="0.85546875" style="123" customWidth="1"/>
    <col min="776" max="1026" width="9.140625" style="123"/>
    <col min="1027" max="1027" width="0.85546875" style="123" customWidth="1"/>
    <col min="1028" max="1028" width="3.7109375" style="123" customWidth="1"/>
    <col min="1029" max="1029" width="67.5703125" style="123" bestFit="1" customWidth="1"/>
    <col min="1030" max="1030" width="3.7109375" style="123" customWidth="1"/>
    <col min="1031" max="1031" width="0.85546875" style="123" customWidth="1"/>
    <col min="1032" max="1282" width="9.140625" style="123"/>
    <col min="1283" max="1283" width="0.85546875" style="123" customWidth="1"/>
    <col min="1284" max="1284" width="3.7109375" style="123" customWidth="1"/>
    <col min="1285" max="1285" width="67.5703125" style="123" bestFit="1" customWidth="1"/>
    <col min="1286" max="1286" width="3.7109375" style="123" customWidth="1"/>
    <col min="1287" max="1287" width="0.85546875" style="123" customWidth="1"/>
    <col min="1288" max="1538" width="9.140625" style="123"/>
    <col min="1539" max="1539" width="0.85546875" style="123" customWidth="1"/>
    <col min="1540" max="1540" width="3.7109375" style="123" customWidth="1"/>
    <col min="1541" max="1541" width="67.5703125" style="123" bestFit="1" customWidth="1"/>
    <col min="1542" max="1542" width="3.7109375" style="123" customWidth="1"/>
    <col min="1543" max="1543" width="0.85546875" style="123" customWidth="1"/>
    <col min="1544" max="1794" width="9.140625" style="123"/>
    <col min="1795" max="1795" width="0.85546875" style="123" customWidth="1"/>
    <col min="1796" max="1796" width="3.7109375" style="123" customWidth="1"/>
    <col min="1797" max="1797" width="67.5703125" style="123" bestFit="1" customWidth="1"/>
    <col min="1798" max="1798" width="3.7109375" style="123" customWidth="1"/>
    <col min="1799" max="1799" width="0.85546875" style="123" customWidth="1"/>
    <col min="1800" max="2050" width="9.140625" style="123"/>
    <col min="2051" max="2051" width="0.85546875" style="123" customWidth="1"/>
    <col min="2052" max="2052" width="3.7109375" style="123" customWidth="1"/>
    <col min="2053" max="2053" width="67.5703125" style="123" bestFit="1" customWidth="1"/>
    <col min="2054" max="2054" width="3.7109375" style="123" customWidth="1"/>
    <col min="2055" max="2055" width="0.85546875" style="123" customWidth="1"/>
    <col min="2056" max="2306" width="9.140625" style="123"/>
    <col min="2307" max="2307" width="0.85546875" style="123" customWidth="1"/>
    <col min="2308" max="2308" width="3.7109375" style="123" customWidth="1"/>
    <col min="2309" max="2309" width="67.5703125" style="123" bestFit="1" customWidth="1"/>
    <col min="2310" max="2310" width="3.7109375" style="123" customWidth="1"/>
    <col min="2311" max="2311" width="0.85546875" style="123" customWidth="1"/>
    <col min="2312" max="2562" width="9.140625" style="123"/>
    <col min="2563" max="2563" width="0.85546875" style="123" customWidth="1"/>
    <col min="2564" max="2564" width="3.7109375" style="123" customWidth="1"/>
    <col min="2565" max="2565" width="67.5703125" style="123" bestFit="1" customWidth="1"/>
    <col min="2566" max="2566" width="3.7109375" style="123" customWidth="1"/>
    <col min="2567" max="2567" width="0.85546875" style="123" customWidth="1"/>
    <col min="2568" max="2818" width="9.140625" style="123"/>
    <col min="2819" max="2819" width="0.85546875" style="123" customWidth="1"/>
    <col min="2820" max="2820" width="3.7109375" style="123" customWidth="1"/>
    <col min="2821" max="2821" width="67.5703125" style="123" bestFit="1" customWidth="1"/>
    <col min="2822" max="2822" width="3.7109375" style="123" customWidth="1"/>
    <col min="2823" max="2823" width="0.85546875" style="123" customWidth="1"/>
    <col min="2824" max="3074" width="9.140625" style="123"/>
    <col min="3075" max="3075" width="0.85546875" style="123" customWidth="1"/>
    <col min="3076" max="3076" width="3.7109375" style="123" customWidth="1"/>
    <col min="3077" max="3077" width="67.5703125" style="123" bestFit="1" customWidth="1"/>
    <col min="3078" max="3078" width="3.7109375" style="123" customWidth="1"/>
    <col min="3079" max="3079" width="0.85546875" style="123" customWidth="1"/>
    <col min="3080" max="3330" width="9.140625" style="123"/>
    <col min="3331" max="3331" width="0.85546875" style="123" customWidth="1"/>
    <col min="3332" max="3332" width="3.7109375" style="123" customWidth="1"/>
    <col min="3333" max="3333" width="67.5703125" style="123" bestFit="1" customWidth="1"/>
    <col min="3334" max="3334" width="3.7109375" style="123" customWidth="1"/>
    <col min="3335" max="3335" width="0.85546875" style="123" customWidth="1"/>
    <col min="3336" max="3586" width="9.140625" style="123"/>
    <col min="3587" max="3587" width="0.85546875" style="123" customWidth="1"/>
    <col min="3588" max="3588" width="3.7109375" style="123" customWidth="1"/>
    <col min="3589" max="3589" width="67.5703125" style="123" bestFit="1" customWidth="1"/>
    <col min="3590" max="3590" width="3.7109375" style="123" customWidth="1"/>
    <col min="3591" max="3591" width="0.85546875" style="123" customWidth="1"/>
    <col min="3592" max="3842" width="9.140625" style="123"/>
    <col min="3843" max="3843" width="0.85546875" style="123" customWidth="1"/>
    <col min="3844" max="3844" width="3.7109375" style="123" customWidth="1"/>
    <col min="3845" max="3845" width="67.5703125" style="123" bestFit="1" customWidth="1"/>
    <col min="3846" max="3846" width="3.7109375" style="123" customWidth="1"/>
    <col min="3847" max="3847" width="0.85546875" style="123" customWidth="1"/>
    <col min="3848" max="4098" width="9.140625" style="123"/>
    <col min="4099" max="4099" width="0.85546875" style="123" customWidth="1"/>
    <col min="4100" max="4100" width="3.7109375" style="123" customWidth="1"/>
    <col min="4101" max="4101" width="67.5703125" style="123" bestFit="1" customWidth="1"/>
    <col min="4102" max="4102" width="3.7109375" style="123" customWidth="1"/>
    <col min="4103" max="4103" width="0.85546875" style="123" customWidth="1"/>
    <col min="4104" max="4354" width="9.140625" style="123"/>
    <col min="4355" max="4355" width="0.85546875" style="123" customWidth="1"/>
    <col min="4356" max="4356" width="3.7109375" style="123" customWidth="1"/>
    <col min="4357" max="4357" width="67.5703125" style="123" bestFit="1" customWidth="1"/>
    <col min="4358" max="4358" width="3.7109375" style="123" customWidth="1"/>
    <col min="4359" max="4359" width="0.85546875" style="123" customWidth="1"/>
    <col min="4360" max="4610" width="9.140625" style="123"/>
    <col min="4611" max="4611" width="0.85546875" style="123" customWidth="1"/>
    <col min="4612" max="4612" width="3.7109375" style="123" customWidth="1"/>
    <col min="4613" max="4613" width="67.5703125" style="123" bestFit="1" customWidth="1"/>
    <col min="4614" max="4614" width="3.7109375" style="123" customWidth="1"/>
    <col min="4615" max="4615" width="0.85546875" style="123" customWidth="1"/>
    <col min="4616" max="4866" width="9.140625" style="123"/>
    <col min="4867" max="4867" width="0.85546875" style="123" customWidth="1"/>
    <col min="4868" max="4868" width="3.7109375" style="123" customWidth="1"/>
    <col min="4869" max="4869" width="67.5703125" style="123" bestFit="1" customWidth="1"/>
    <col min="4870" max="4870" width="3.7109375" style="123" customWidth="1"/>
    <col min="4871" max="4871" width="0.85546875" style="123" customWidth="1"/>
    <col min="4872" max="5122" width="9.140625" style="123"/>
    <col min="5123" max="5123" width="0.85546875" style="123" customWidth="1"/>
    <col min="5124" max="5124" width="3.7109375" style="123" customWidth="1"/>
    <col min="5125" max="5125" width="67.5703125" style="123" bestFit="1" customWidth="1"/>
    <col min="5126" max="5126" width="3.7109375" style="123" customWidth="1"/>
    <col min="5127" max="5127" width="0.85546875" style="123" customWidth="1"/>
    <col min="5128" max="5378" width="9.140625" style="123"/>
    <col min="5379" max="5379" width="0.85546875" style="123" customWidth="1"/>
    <col min="5380" max="5380" width="3.7109375" style="123" customWidth="1"/>
    <col min="5381" max="5381" width="67.5703125" style="123" bestFit="1" customWidth="1"/>
    <col min="5382" max="5382" width="3.7109375" style="123" customWidth="1"/>
    <col min="5383" max="5383" width="0.85546875" style="123" customWidth="1"/>
    <col min="5384" max="5634" width="9.140625" style="123"/>
    <col min="5635" max="5635" width="0.85546875" style="123" customWidth="1"/>
    <col min="5636" max="5636" width="3.7109375" style="123" customWidth="1"/>
    <col min="5637" max="5637" width="67.5703125" style="123" bestFit="1" customWidth="1"/>
    <col min="5638" max="5638" width="3.7109375" style="123" customWidth="1"/>
    <col min="5639" max="5639" width="0.85546875" style="123" customWidth="1"/>
    <col min="5640" max="5890" width="9.140625" style="123"/>
    <col min="5891" max="5891" width="0.85546875" style="123" customWidth="1"/>
    <col min="5892" max="5892" width="3.7109375" style="123" customWidth="1"/>
    <col min="5893" max="5893" width="67.5703125" style="123" bestFit="1" customWidth="1"/>
    <col min="5894" max="5894" width="3.7109375" style="123" customWidth="1"/>
    <col min="5895" max="5895" width="0.85546875" style="123" customWidth="1"/>
    <col min="5896" max="6146" width="9.140625" style="123"/>
    <col min="6147" max="6147" width="0.85546875" style="123" customWidth="1"/>
    <col min="6148" max="6148" width="3.7109375" style="123" customWidth="1"/>
    <col min="6149" max="6149" width="67.5703125" style="123" bestFit="1" customWidth="1"/>
    <col min="6150" max="6150" width="3.7109375" style="123" customWidth="1"/>
    <col min="6151" max="6151" width="0.85546875" style="123" customWidth="1"/>
    <col min="6152" max="6402" width="9.140625" style="123"/>
    <col min="6403" max="6403" width="0.85546875" style="123" customWidth="1"/>
    <col min="6404" max="6404" width="3.7109375" style="123" customWidth="1"/>
    <col min="6405" max="6405" width="67.5703125" style="123" bestFit="1" customWidth="1"/>
    <col min="6406" max="6406" width="3.7109375" style="123" customWidth="1"/>
    <col min="6407" max="6407" width="0.85546875" style="123" customWidth="1"/>
    <col min="6408" max="6658" width="9.140625" style="123"/>
    <col min="6659" max="6659" width="0.85546875" style="123" customWidth="1"/>
    <col min="6660" max="6660" width="3.7109375" style="123" customWidth="1"/>
    <col min="6661" max="6661" width="67.5703125" style="123" bestFit="1" customWidth="1"/>
    <col min="6662" max="6662" width="3.7109375" style="123" customWidth="1"/>
    <col min="6663" max="6663" width="0.85546875" style="123" customWidth="1"/>
    <col min="6664" max="6914" width="9.140625" style="123"/>
    <col min="6915" max="6915" width="0.85546875" style="123" customWidth="1"/>
    <col min="6916" max="6916" width="3.7109375" style="123" customWidth="1"/>
    <col min="6917" max="6917" width="67.5703125" style="123" bestFit="1" customWidth="1"/>
    <col min="6918" max="6918" width="3.7109375" style="123" customWidth="1"/>
    <col min="6919" max="6919" width="0.85546875" style="123" customWidth="1"/>
    <col min="6920" max="7170" width="9.140625" style="123"/>
    <col min="7171" max="7171" width="0.85546875" style="123" customWidth="1"/>
    <col min="7172" max="7172" width="3.7109375" style="123" customWidth="1"/>
    <col min="7173" max="7173" width="67.5703125" style="123" bestFit="1" customWidth="1"/>
    <col min="7174" max="7174" width="3.7109375" style="123" customWidth="1"/>
    <col min="7175" max="7175" width="0.85546875" style="123" customWidth="1"/>
    <col min="7176" max="7426" width="9.140625" style="123"/>
    <col min="7427" max="7427" width="0.85546875" style="123" customWidth="1"/>
    <col min="7428" max="7428" width="3.7109375" style="123" customWidth="1"/>
    <col min="7429" max="7429" width="67.5703125" style="123" bestFit="1" customWidth="1"/>
    <col min="7430" max="7430" width="3.7109375" style="123" customWidth="1"/>
    <col min="7431" max="7431" width="0.85546875" style="123" customWidth="1"/>
    <col min="7432" max="7682" width="9.140625" style="123"/>
    <col min="7683" max="7683" width="0.85546875" style="123" customWidth="1"/>
    <col min="7684" max="7684" width="3.7109375" style="123" customWidth="1"/>
    <col min="7685" max="7685" width="67.5703125" style="123" bestFit="1" customWidth="1"/>
    <col min="7686" max="7686" width="3.7109375" style="123" customWidth="1"/>
    <col min="7687" max="7687" width="0.85546875" style="123" customWidth="1"/>
    <col min="7688" max="7938" width="9.140625" style="123"/>
    <col min="7939" max="7939" width="0.85546875" style="123" customWidth="1"/>
    <col min="7940" max="7940" width="3.7109375" style="123" customWidth="1"/>
    <col min="7941" max="7941" width="67.5703125" style="123" bestFit="1" customWidth="1"/>
    <col min="7942" max="7942" width="3.7109375" style="123" customWidth="1"/>
    <col min="7943" max="7943" width="0.85546875" style="123" customWidth="1"/>
    <col min="7944" max="8194" width="9.140625" style="123"/>
    <col min="8195" max="8195" width="0.85546875" style="123" customWidth="1"/>
    <col min="8196" max="8196" width="3.7109375" style="123" customWidth="1"/>
    <col min="8197" max="8197" width="67.5703125" style="123" bestFit="1" customWidth="1"/>
    <col min="8198" max="8198" width="3.7109375" style="123" customWidth="1"/>
    <col min="8199" max="8199" width="0.85546875" style="123" customWidth="1"/>
    <col min="8200" max="8450" width="9.140625" style="123"/>
    <col min="8451" max="8451" width="0.85546875" style="123" customWidth="1"/>
    <col min="8452" max="8452" width="3.7109375" style="123" customWidth="1"/>
    <col min="8453" max="8453" width="67.5703125" style="123" bestFit="1" customWidth="1"/>
    <col min="8454" max="8454" width="3.7109375" style="123" customWidth="1"/>
    <col min="8455" max="8455" width="0.85546875" style="123" customWidth="1"/>
    <col min="8456" max="8706" width="9.140625" style="123"/>
    <col min="8707" max="8707" width="0.85546875" style="123" customWidth="1"/>
    <col min="8708" max="8708" width="3.7109375" style="123" customWidth="1"/>
    <col min="8709" max="8709" width="67.5703125" style="123" bestFit="1" customWidth="1"/>
    <col min="8710" max="8710" width="3.7109375" style="123" customWidth="1"/>
    <col min="8711" max="8711" width="0.85546875" style="123" customWidth="1"/>
    <col min="8712" max="8962" width="9.140625" style="123"/>
    <col min="8963" max="8963" width="0.85546875" style="123" customWidth="1"/>
    <col min="8964" max="8964" width="3.7109375" style="123" customWidth="1"/>
    <col min="8965" max="8965" width="67.5703125" style="123" bestFit="1" customWidth="1"/>
    <col min="8966" max="8966" width="3.7109375" style="123" customWidth="1"/>
    <col min="8967" max="8967" width="0.85546875" style="123" customWidth="1"/>
    <col min="8968" max="9218" width="9.140625" style="123"/>
    <col min="9219" max="9219" width="0.85546875" style="123" customWidth="1"/>
    <col min="9220" max="9220" width="3.7109375" style="123" customWidth="1"/>
    <col min="9221" max="9221" width="67.5703125" style="123" bestFit="1" customWidth="1"/>
    <col min="9222" max="9222" width="3.7109375" style="123" customWidth="1"/>
    <col min="9223" max="9223" width="0.85546875" style="123" customWidth="1"/>
    <col min="9224" max="9474" width="9.140625" style="123"/>
    <col min="9475" max="9475" width="0.85546875" style="123" customWidth="1"/>
    <col min="9476" max="9476" width="3.7109375" style="123" customWidth="1"/>
    <col min="9477" max="9477" width="67.5703125" style="123" bestFit="1" customWidth="1"/>
    <col min="9478" max="9478" width="3.7109375" style="123" customWidth="1"/>
    <col min="9479" max="9479" width="0.85546875" style="123" customWidth="1"/>
    <col min="9480" max="9730" width="9.140625" style="123"/>
    <col min="9731" max="9731" width="0.85546875" style="123" customWidth="1"/>
    <col min="9732" max="9732" width="3.7109375" style="123" customWidth="1"/>
    <col min="9733" max="9733" width="67.5703125" style="123" bestFit="1" customWidth="1"/>
    <col min="9734" max="9734" width="3.7109375" style="123" customWidth="1"/>
    <col min="9735" max="9735" width="0.85546875" style="123" customWidth="1"/>
    <col min="9736" max="9986" width="9.140625" style="123"/>
    <col min="9987" max="9987" width="0.85546875" style="123" customWidth="1"/>
    <col min="9988" max="9988" width="3.7109375" style="123" customWidth="1"/>
    <col min="9989" max="9989" width="67.5703125" style="123" bestFit="1" customWidth="1"/>
    <col min="9990" max="9990" width="3.7109375" style="123" customWidth="1"/>
    <col min="9991" max="9991" width="0.85546875" style="123" customWidth="1"/>
    <col min="9992" max="10242" width="9.140625" style="123"/>
    <col min="10243" max="10243" width="0.85546875" style="123" customWidth="1"/>
    <col min="10244" max="10244" width="3.7109375" style="123" customWidth="1"/>
    <col min="10245" max="10245" width="67.5703125" style="123" bestFit="1" customWidth="1"/>
    <col min="10246" max="10246" width="3.7109375" style="123" customWidth="1"/>
    <col min="10247" max="10247" width="0.85546875" style="123" customWidth="1"/>
    <col min="10248" max="10498" width="9.140625" style="123"/>
    <col min="10499" max="10499" width="0.85546875" style="123" customWidth="1"/>
    <col min="10500" max="10500" width="3.7109375" style="123" customWidth="1"/>
    <col min="10501" max="10501" width="67.5703125" style="123" bestFit="1" customWidth="1"/>
    <col min="10502" max="10502" width="3.7109375" style="123" customWidth="1"/>
    <col min="10503" max="10503" width="0.85546875" style="123" customWidth="1"/>
    <col min="10504" max="10754" width="9.140625" style="123"/>
    <col min="10755" max="10755" width="0.85546875" style="123" customWidth="1"/>
    <col min="10756" max="10756" width="3.7109375" style="123" customWidth="1"/>
    <col min="10757" max="10757" width="67.5703125" style="123" bestFit="1" customWidth="1"/>
    <col min="10758" max="10758" width="3.7109375" style="123" customWidth="1"/>
    <col min="10759" max="10759" width="0.85546875" style="123" customWidth="1"/>
    <col min="10760" max="11010" width="9.140625" style="123"/>
    <col min="11011" max="11011" width="0.85546875" style="123" customWidth="1"/>
    <col min="11012" max="11012" width="3.7109375" style="123" customWidth="1"/>
    <col min="11013" max="11013" width="67.5703125" style="123" bestFit="1" customWidth="1"/>
    <col min="11014" max="11014" width="3.7109375" style="123" customWidth="1"/>
    <col min="11015" max="11015" width="0.85546875" style="123" customWidth="1"/>
    <col min="11016" max="11266" width="9.140625" style="123"/>
    <col min="11267" max="11267" width="0.85546875" style="123" customWidth="1"/>
    <col min="11268" max="11268" width="3.7109375" style="123" customWidth="1"/>
    <col min="11269" max="11269" width="67.5703125" style="123" bestFit="1" customWidth="1"/>
    <col min="11270" max="11270" width="3.7109375" style="123" customWidth="1"/>
    <col min="11271" max="11271" width="0.85546875" style="123" customWidth="1"/>
    <col min="11272" max="11522" width="9.140625" style="123"/>
    <col min="11523" max="11523" width="0.85546875" style="123" customWidth="1"/>
    <col min="11524" max="11524" width="3.7109375" style="123" customWidth="1"/>
    <col min="11525" max="11525" width="67.5703125" style="123" bestFit="1" customWidth="1"/>
    <col min="11526" max="11526" width="3.7109375" style="123" customWidth="1"/>
    <col min="11527" max="11527" width="0.85546875" style="123" customWidth="1"/>
    <col min="11528" max="11778" width="9.140625" style="123"/>
    <col min="11779" max="11779" width="0.85546875" style="123" customWidth="1"/>
    <col min="11780" max="11780" width="3.7109375" style="123" customWidth="1"/>
    <col min="11781" max="11781" width="67.5703125" style="123" bestFit="1" customWidth="1"/>
    <col min="11782" max="11782" width="3.7109375" style="123" customWidth="1"/>
    <col min="11783" max="11783" width="0.85546875" style="123" customWidth="1"/>
    <col min="11784" max="12034" width="9.140625" style="123"/>
    <col min="12035" max="12035" width="0.85546875" style="123" customWidth="1"/>
    <col min="12036" max="12036" width="3.7109375" style="123" customWidth="1"/>
    <col min="12037" max="12037" width="67.5703125" style="123" bestFit="1" customWidth="1"/>
    <col min="12038" max="12038" width="3.7109375" style="123" customWidth="1"/>
    <col min="12039" max="12039" width="0.85546875" style="123" customWidth="1"/>
    <col min="12040" max="12290" width="9.140625" style="123"/>
    <col min="12291" max="12291" width="0.85546875" style="123" customWidth="1"/>
    <col min="12292" max="12292" width="3.7109375" style="123" customWidth="1"/>
    <col min="12293" max="12293" width="67.5703125" style="123" bestFit="1" customWidth="1"/>
    <col min="12294" max="12294" width="3.7109375" style="123" customWidth="1"/>
    <col min="12295" max="12295" width="0.85546875" style="123" customWidth="1"/>
    <col min="12296" max="12546" width="9.140625" style="123"/>
    <col min="12547" max="12547" width="0.85546875" style="123" customWidth="1"/>
    <col min="12548" max="12548" width="3.7109375" style="123" customWidth="1"/>
    <col min="12549" max="12549" width="67.5703125" style="123" bestFit="1" customWidth="1"/>
    <col min="12550" max="12550" width="3.7109375" style="123" customWidth="1"/>
    <col min="12551" max="12551" width="0.85546875" style="123" customWidth="1"/>
    <col min="12552" max="12802" width="9.140625" style="123"/>
    <col min="12803" max="12803" width="0.85546875" style="123" customWidth="1"/>
    <col min="12804" max="12804" width="3.7109375" style="123" customWidth="1"/>
    <col min="12805" max="12805" width="67.5703125" style="123" bestFit="1" customWidth="1"/>
    <col min="12806" max="12806" width="3.7109375" style="123" customWidth="1"/>
    <col min="12807" max="12807" width="0.85546875" style="123" customWidth="1"/>
    <col min="12808" max="13058" width="9.140625" style="123"/>
    <col min="13059" max="13059" width="0.85546875" style="123" customWidth="1"/>
    <col min="13060" max="13060" width="3.7109375" style="123" customWidth="1"/>
    <col min="13061" max="13061" width="67.5703125" style="123" bestFit="1" customWidth="1"/>
    <col min="13062" max="13062" width="3.7109375" style="123" customWidth="1"/>
    <col min="13063" max="13063" width="0.85546875" style="123" customWidth="1"/>
    <col min="13064" max="13314" width="9.140625" style="123"/>
    <col min="13315" max="13315" width="0.85546875" style="123" customWidth="1"/>
    <col min="13316" max="13316" width="3.7109375" style="123" customWidth="1"/>
    <col min="13317" max="13317" width="67.5703125" style="123" bestFit="1" customWidth="1"/>
    <col min="13318" max="13318" width="3.7109375" style="123" customWidth="1"/>
    <col min="13319" max="13319" width="0.85546875" style="123" customWidth="1"/>
    <col min="13320" max="13570" width="9.140625" style="123"/>
    <col min="13571" max="13571" width="0.85546875" style="123" customWidth="1"/>
    <col min="13572" max="13572" width="3.7109375" style="123" customWidth="1"/>
    <col min="13573" max="13573" width="67.5703125" style="123" bestFit="1" customWidth="1"/>
    <col min="13574" max="13574" width="3.7109375" style="123" customWidth="1"/>
    <col min="13575" max="13575" width="0.85546875" style="123" customWidth="1"/>
    <col min="13576" max="13826" width="9.140625" style="123"/>
    <col min="13827" max="13827" width="0.85546875" style="123" customWidth="1"/>
    <col min="13828" max="13828" width="3.7109375" style="123" customWidth="1"/>
    <col min="13829" max="13829" width="67.5703125" style="123" bestFit="1" customWidth="1"/>
    <col min="13830" max="13830" width="3.7109375" style="123" customWidth="1"/>
    <col min="13831" max="13831" width="0.85546875" style="123" customWidth="1"/>
    <col min="13832" max="14082" width="9.140625" style="123"/>
    <col min="14083" max="14083" width="0.85546875" style="123" customWidth="1"/>
    <col min="14084" max="14084" width="3.7109375" style="123" customWidth="1"/>
    <col min="14085" max="14085" width="67.5703125" style="123" bestFit="1" customWidth="1"/>
    <col min="14086" max="14086" width="3.7109375" style="123" customWidth="1"/>
    <col min="14087" max="14087" width="0.85546875" style="123" customWidth="1"/>
    <col min="14088" max="14338" width="9.140625" style="123"/>
    <col min="14339" max="14339" width="0.85546875" style="123" customWidth="1"/>
    <col min="14340" max="14340" width="3.7109375" style="123" customWidth="1"/>
    <col min="14341" max="14341" width="67.5703125" style="123" bestFit="1" customWidth="1"/>
    <col min="14342" max="14342" width="3.7109375" style="123" customWidth="1"/>
    <col min="14343" max="14343" width="0.85546875" style="123" customWidth="1"/>
    <col min="14344" max="14594" width="9.140625" style="123"/>
    <col min="14595" max="14595" width="0.85546875" style="123" customWidth="1"/>
    <col min="14596" max="14596" width="3.7109375" style="123" customWidth="1"/>
    <col min="14597" max="14597" width="67.5703125" style="123" bestFit="1" customWidth="1"/>
    <col min="14598" max="14598" width="3.7109375" style="123" customWidth="1"/>
    <col min="14599" max="14599" width="0.85546875" style="123" customWidth="1"/>
    <col min="14600" max="14850" width="9.140625" style="123"/>
    <col min="14851" max="14851" width="0.85546875" style="123" customWidth="1"/>
    <col min="14852" max="14852" width="3.7109375" style="123" customWidth="1"/>
    <col min="14853" max="14853" width="67.5703125" style="123" bestFit="1" customWidth="1"/>
    <col min="14854" max="14854" width="3.7109375" style="123" customWidth="1"/>
    <col min="14855" max="14855" width="0.85546875" style="123" customWidth="1"/>
    <col min="14856" max="15106" width="9.140625" style="123"/>
    <col min="15107" max="15107" width="0.85546875" style="123" customWidth="1"/>
    <col min="15108" max="15108" width="3.7109375" style="123" customWidth="1"/>
    <col min="15109" max="15109" width="67.5703125" style="123" bestFit="1" customWidth="1"/>
    <col min="15110" max="15110" width="3.7109375" style="123" customWidth="1"/>
    <col min="15111" max="15111" width="0.85546875" style="123" customWidth="1"/>
    <col min="15112" max="15362" width="9.140625" style="123"/>
    <col min="15363" max="15363" width="0.85546875" style="123" customWidth="1"/>
    <col min="15364" max="15364" width="3.7109375" style="123" customWidth="1"/>
    <col min="15365" max="15365" width="67.5703125" style="123" bestFit="1" customWidth="1"/>
    <col min="15366" max="15366" width="3.7109375" style="123" customWidth="1"/>
    <col min="15367" max="15367" width="0.85546875" style="123" customWidth="1"/>
    <col min="15368" max="15618" width="9.140625" style="123"/>
    <col min="15619" max="15619" width="0.85546875" style="123" customWidth="1"/>
    <col min="15620" max="15620" width="3.7109375" style="123" customWidth="1"/>
    <col min="15621" max="15621" width="67.5703125" style="123" bestFit="1" customWidth="1"/>
    <col min="15622" max="15622" width="3.7109375" style="123" customWidth="1"/>
    <col min="15623" max="15623" width="0.85546875" style="123" customWidth="1"/>
    <col min="15624" max="15874" width="9.140625" style="123"/>
    <col min="15875" max="15875" width="0.85546875" style="123" customWidth="1"/>
    <col min="15876" max="15876" width="3.7109375" style="123" customWidth="1"/>
    <col min="15877" max="15877" width="67.5703125" style="123" bestFit="1" customWidth="1"/>
    <col min="15878" max="15878" width="3.7109375" style="123" customWidth="1"/>
    <col min="15879" max="15879" width="0.85546875" style="123" customWidth="1"/>
    <col min="15880" max="16130" width="9.140625" style="123"/>
    <col min="16131" max="16131" width="0.85546875" style="123" customWidth="1"/>
    <col min="16132" max="16132" width="3.7109375" style="123" customWidth="1"/>
    <col min="16133" max="16133" width="67.5703125" style="123" bestFit="1" customWidth="1"/>
    <col min="16134" max="16134" width="3.7109375" style="123" customWidth="1"/>
    <col min="16135" max="16135" width="0.85546875" style="123" customWidth="1"/>
    <col min="16136" max="16384" width="9.140625" style="123"/>
  </cols>
  <sheetData>
    <row r="1" spans="2:21" x14ac:dyDescent="0.25">
      <c r="H1" s="193" t="s">
        <v>182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</row>
    <row r="2" spans="2:21" ht="6" customHeight="1" x14ac:dyDescent="0.25">
      <c r="B2" s="124"/>
      <c r="C2" s="125"/>
      <c r="D2" s="125"/>
      <c r="E2" s="125"/>
      <c r="F2" s="126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56"/>
    </row>
    <row r="3" spans="2:21" x14ac:dyDescent="0.25">
      <c r="B3" s="127"/>
      <c r="C3" s="128"/>
      <c r="D3" s="129"/>
      <c r="E3" s="130"/>
      <c r="F3" s="131"/>
      <c r="H3" s="196" t="s">
        <v>208</v>
      </c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8"/>
    </row>
    <row r="4" spans="2:21" s="132" customFormat="1" ht="15" customHeight="1" thickBot="1" x14ac:dyDescent="0.3">
      <c r="B4" s="133"/>
      <c r="C4" s="134"/>
      <c r="D4" s="135" t="s">
        <v>158</v>
      </c>
      <c r="E4" s="136"/>
      <c r="F4" s="137"/>
      <c r="H4" s="199" t="s">
        <v>185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1"/>
    </row>
    <row r="5" spans="2:21" x14ac:dyDescent="0.25">
      <c r="B5" s="127"/>
      <c r="C5" s="138"/>
      <c r="D5" s="139"/>
      <c r="E5" s="140"/>
      <c r="F5" s="131"/>
      <c r="H5" s="199" t="s">
        <v>191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1"/>
    </row>
    <row r="6" spans="2:21" x14ac:dyDescent="0.25">
      <c r="B6" s="127"/>
      <c r="C6" s="138"/>
      <c r="D6" s="141" t="s">
        <v>181</v>
      </c>
      <c r="E6" s="140"/>
      <c r="F6" s="131"/>
      <c r="H6" s="199" t="s">
        <v>183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1"/>
    </row>
    <row r="7" spans="2:21" x14ac:dyDescent="0.25">
      <c r="B7" s="127"/>
      <c r="C7" s="138"/>
      <c r="D7" s="141" t="s">
        <v>159</v>
      </c>
      <c r="E7" s="140"/>
      <c r="F7" s="131"/>
      <c r="H7" s="199" t="s">
        <v>184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</row>
    <row r="8" spans="2:21" x14ac:dyDescent="0.25">
      <c r="B8" s="127"/>
      <c r="C8" s="138"/>
      <c r="D8" s="139"/>
      <c r="E8" s="140"/>
      <c r="F8" s="131"/>
      <c r="H8" s="199" t="s">
        <v>187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</row>
    <row r="9" spans="2:21" x14ac:dyDescent="0.25">
      <c r="B9" s="127"/>
      <c r="C9" s="138"/>
      <c r="D9" s="141" t="s">
        <v>160</v>
      </c>
      <c r="E9" s="140"/>
      <c r="F9" s="131"/>
      <c r="H9" s="199" t="s">
        <v>188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1"/>
    </row>
    <row r="10" spans="2:21" x14ac:dyDescent="0.25">
      <c r="B10" s="127"/>
      <c r="C10" s="138"/>
      <c r="D10" s="139" t="s">
        <v>161</v>
      </c>
      <c r="E10" s="140"/>
      <c r="F10" s="131"/>
      <c r="H10" s="199" t="s">
        <v>186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1"/>
    </row>
    <row r="11" spans="2:21" x14ac:dyDescent="0.25">
      <c r="B11" s="127"/>
      <c r="C11" s="138"/>
      <c r="D11" s="139" t="s">
        <v>162</v>
      </c>
      <c r="E11" s="140"/>
      <c r="F11" s="131"/>
      <c r="H11" s="199" t="s">
        <v>189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1"/>
    </row>
    <row r="12" spans="2:21" x14ac:dyDescent="0.25">
      <c r="B12" s="127"/>
      <c r="C12" s="138"/>
      <c r="D12" s="139" t="s">
        <v>163</v>
      </c>
      <c r="E12" s="140"/>
      <c r="F12" s="131"/>
      <c r="H12" s="199" t="s">
        <v>190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2:21" x14ac:dyDescent="0.25">
      <c r="B13" s="127"/>
      <c r="C13" s="138"/>
      <c r="D13" s="139" t="s">
        <v>164</v>
      </c>
      <c r="E13" s="140"/>
      <c r="F13" s="131"/>
      <c r="H13" s="199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1"/>
    </row>
    <row r="14" spans="2:21" x14ac:dyDescent="0.25">
      <c r="B14" s="127"/>
      <c r="C14" s="138"/>
      <c r="D14" s="139"/>
      <c r="E14" s="140"/>
      <c r="F14" s="131"/>
      <c r="H14" s="199" t="s">
        <v>207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1"/>
    </row>
    <row r="15" spans="2:21" x14ac:dyDescent="0.25">
      <c r="B15" s="127"/>
      <c r="C15" s="138"/>
      <c r="D15" s="139" t="s">
        <v>165</v>
      </c>
      <c r="E15" s="140"/>
      <c r="F15" s="131"/>
      <c r="H15" s="199" t="s">
        <v>192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1"/>
    </row>
    <row r="16" spans="2:21" x14ac:dyDescent="0.25">
      <c r="B16" s="127"/>
      <c r="C16" s="138"/>
      <c r="D16" s="139" t="s">
        <v>166</v>
      </c>
      <c r="E16" s="140"/>
      <c r="F16" s="131"/>
      <c r="H16" s="199" t="s">
        <v>193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2:21" x14ac:dyDescent="0.25">
      <c r="B17" s="127"/>
      <c r="C17" s="138"/>
      <c r="D17" s="139" t="s">
        <v>167</v>
      </c>
      <c r="E17" s="140"/>
      <c r="F17" s="131"/>
      <c r="H17" s="199" t="s">
        <v>194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1"/>
    </row>
    <row r="18" spans="2:21" x14ac:dyDescent="0.25">
      <c r="B18" s="127"/>
      <c r="C18" s="138"/>
      <c r="D18" s="139" t="s">
        <v>168</v>
      </c>
      <c r="E18" s="140"/>
      <c r="F18" s="131"/>
      <c r="H18" s="199" t="s">
        <v>195</v>
      </c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1"/>
    </row>
    <row r="19" spans="2:21" x14ac:dyDescent="0.25">
      <c r="B19" s="127"/>
      <c r="C19" s="138"/>
      <c r="D19" s="143" t="s">
        <v>169</v>
      </c>
      <c r="E19" s="140"/>
      <c r="F19" s="131"/>
      <c r="H19" s="199" t="s">
        <v>196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2:21" x14ac:dyDescent="0.25">
      <c r="B20" s="127"/>
      <c r="C20" s="138"/>
      <c r="D20" s="139"/>
      <c r="E20" s="140"/>
      <c r="F20" s="131"/>
      <c r="H20" s="199" t="s">
        <v>197</v>
      </c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1"/>
    </row>
    <row r="21" spans="2:21" x14ac:dyDescent="0.25">
      <c r="B21" s="127"/>
      <c r="C21" s="138"/>
      <c r="D21" s="144" t="s">
        <v>170</v>
      </c>
      <c r="E21" s="140"/>
      <c r="F21" s="131"/>
      <c r="H21" s="199" t="s">
        <v>198</v>
      </c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</row>
    <row r="22" spans="2:21" x14ac:dyDescent="0.25">
      <c r="B22" s="127"/>
      <c r="C22" s="138"/>
      <c r="D22" s="145" t="s">
        <v>171</v>
      </c>
      <c r="E22" s="140"/>
      <c r="F22" s="131"/>
      <c r="H22" s="199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1"/>
    </row>
    <row r="23" spans="2:21" x14ac:dyDescent="0.25">
      <c r="B23" s="127"/>
      <c r="C23" s="138"/>
      <c r="D23" s="141"/>
      <c r="E23" s="140"/>
      <c r="F23" s="131"/>
      <c r="H23" s="199" t="s">
        <v>199</v>
      </c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2:21" x14ac:dyDescent="0.25">
      <c r="B24" s="127"/>
      <c r="C24" s="138"/>
      <c r="D24" s="146"/>
      <c r="E24" s="140"/>
      <c r="F24" s="131"/>
      <c r="H24" s="199" t="s">
        <v>200</v>
      </c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1"/>
    </row>
    <row r="25" spans="2:21" x14ac:dyDescent="0.25">
      <c r="B25" s="127"/>
      <c r="C25" s="138"/>
      <c r="D25" s="147" t="s">
        <v>172</v>
      </c>
      <c r="E25" s="140"/>
      <c r="F25" s="131"/>
      <c r="H25" s="199" t="s">
        <v>201</v>
      </c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1"/>
    </row>
    <row r="26" spans="2:21" x14ac:dyDescent="0.25">
      <c r="B26" s="127"/>
      <c r="C26" s="138"/>
      <c r="D26" s="147" t="s">
        <v>173</v>
      </c>
      <c r="E26" s="140"/>
      <c r="F26" s="131"/>
      <c r="H26" s="199" t="s">
        <v>202</v>
      </c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1"/>
    </row>
    <row r="27" spans="2:21" x14ac:dyDescent="0.25">
      <c r="B27" s="127"/>
      <c r="C27" s="138"/>
      <c r="D27" s="152" t="s">
        <v>174</v>
      </c>
      <c r="E27" s="140"/>
      <c r="F27" s="131"/>
      <c r="H27" s="199" t="s">
        <v>203</v>
      </c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1"/>
    </row>
    <row r="28" spans="2:21" ht="15" customHeight="1" x14ac:dyDescent="0.25">
      <c r="B28" s="127"/>
      <c r="C28" s="138"/>
      <c r="D28" s="147" t="s">
        <v>176</v>
      </c>
      <c r="E28" s="140"/>
      <c r="F28" s="131"/>
      <c r="H28" s="202" t="s">
        <v>204</v>
      </c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4"/>
    </row>
    <row r="29" spans="2:21" ht="15" customHeight="1" thickBot="1" x14ac:dyDescent="0.3">
      <c r="B29" s="127"/>
      <c r="C29" s="138"/>
      <c r="D29" s="158"/>
      <c r="E29" s="140"/>
      <c r="F29" s="131"/>
    </row>
    <row r="30" spans="2:21" ht="15" customHeight="1" x14ac:dyDescent="0.25">
      <c r="B30" s="127"/>
      <c r="C30" s="138"/>
      <c r="D30" s="141"/>
      <c r="E30" s="140"/>
      <c r="F30" s="131"/>
      <c r="H30" s="148"/>
      <c r="I30" s="149"/>
      <c r="J30" s="150"/>
      <c r="K30" s="149"/>
      <c r="L30" s="149"/>
      <c r="M30" s="151"/>
    </row>
    <row r="31" spans="2:21" ht="15" customHeight="1" x14ac:dyDescent="0.25">
      <c r="B31" s="127"/>
      <c r="C31" s="138"/>
      <c r="D31" s="142" t="s">
        <v>179</v>
      </c>
      <c r="E31" s="140"/>
      <c r="F31" s="131"/>
      <c r="H31" s="153"/>
      <c r="I31" s="154"/>
      <c r="J31" s="154"/>
      <c r="K31" s="155" t="s">
        <v>175</v>
      </c>
      <c r="L31" s="154"/>
      <c r="M31" s="156"/>
    </row>
    <row r="32" spans="2:21" ht="15" customHeight="1" x14ac:dyDescent="0.25">
      <c r="B32" s="127"/>
      <c r="C32" s="164"/>
      <c r="D32" s="165"/>
      <c r="E32" s="166"/>
      <c r="F32" s="131"/>
      <c r="H32" s="153"/>
      <c r="I32" s="154"/>
      <c r="J32" s="154"/>
      <c r="K32" s="157" t="s">
        <v>177</v>
      </c>
      <c r="L32" s="154"/>
      <c r="M32" s="156"/>
    </row>
    <row r="33" spans="2:13" ht="6" customHeight="1" x14ac:dyDescent="0.25">
      <c r="B33" s="170"/>
      <c r="C33" s="171"/>
      <c r="D33" s="171"/>
      <c r="E33" s="171"/>
      <c r="F33" s="172"/>
      <c r="H33" s="153"/>
      <c r="I33" s="154"/>
      <c r="J33" s="154"/>
      <c r="K33" s="159"/>
      <c r="L33" s="154"/>
      <c r="M33" s="156"/>
    </row>
    <row r="34" spans="2:13" x14ac:dyDescent="0.25">
      <c r="H34" s="153"/>
      <c r="I34" s="160"/>
      <c r="J34" s="160"/>
      <c r="K34" s="155" t="s">
        <v>178</v>
      </c>
      <c r="L34" s="160"/>
      <c r="M34" s="161"/>
    </row>
    <row r="35" spans="2:13" x14ac:dyDescent="0.25">
      <c r="C35" s="148" t="s">
        <v>205</v>
      </c>
      <c r="D35" s="191"/>
      <c r="E35" s="192"/>
      <c r="H35" s="153"/>
      <c r="I35" s="162"/>
      <c r="J35" s="162"/>
      <c r="K35" s="157" t="s">
        <v>180</v>
      </c>
      <c r="L35" s="162"/>
      <c r="M35" s="163"/>
    </row>
    <row r="36" spans="2:13" x14ac:dyDescent="0.25">
      <c r="C36" s="167" t="s">
        <v>206</v>
      </c>
      <c r="D36" s="168"/>
      <c r="E36" s="169"/>
      <c r="H36" s="167"/>
      <c r="I36" s="168"/>
      <c r="J36" s="168"/>
      <c r="K36" s="168"/>
      <c r="L36" s="168"/>
      <c r="M36" s="169"/>
    </row>
  </sheetData>
  <sheetProtection password="8131" sheet="1" objects="1" scenarios="1"/>
  <mergeCells count="26">
    <mergeCell ref="H27:U27"/>
    <mergeCell ref="H28:U28"/>
    <mergeCell ref="H21:U21"/>
    <mergeCell ref="H22:U22"/>
    <mergeCell ref="H23:U23"/>
    <mergeCell ref="H24:U24"/>
    <mergeCell ref="H25:U25"/>
    <mergeCell ref="H26:U26"/>
    <mergeCell ref="H15:U15"/>
    <mergeCell ref="H16:U16"/>
    <mergeCell ref="H17:U17"/>
    <mergeCell ref="H18:U18"/>
    <mergeCell ref="H19:U19"/>
    <mergeCell ref="H20:U20"/>
    <mergeCell ref="H9:U9"/>
    <mergeCell ref="H10:U10"/>
    <mergeCell ref="H11:U11"/>
    <mergeCell ref="H12:U12"/>
    <mergeCell ref="H13:U13"/>
    <mergeCell ref="H14:U14"/>
    <mergeCell ref="H3:U3"/>
    <mergeCell ref="H4:U4"/>
    <mergeCell ref="H5:U5"/>
    <mergeCell ref="H6:U6"/>
    <mergeCell ref="H7:U7"/>
    <mergeCell ref="H8:U8"/>
  </mergeCells>
  <hyperlinks>
    <hyperlink ref="D31" r:id="rId1" xr:uid="{95BAEA26-8D51-43BF-9B51-D2CBF416F2CA}"/>
    <hyperlink ref="D22" r:id="rId2" xr:uid="{2A1DF104-052D-4B6B-B249-A2558AADE6AD}"/>
    <hyperlink ref="D19" r:id="rId3" display="* plaats daarbij een link naar www.exceltekstenuitleg.nl " xr:uid="{A167DF91-CE34-4427-BB28-17CCFDCC5244}"/>
    <hyperlink ref="D27" r:id="rId4" display="Huur mij in voor een cursus op uw bedrijf!" xr:uid="{0885B4AB-CAEA-4D0A-AA9E-F4EA176315F1}"/>
  </hyperlinks>
  <pageMargins left="0.75" right="0.75" top="1" bottom="1" header="0.5" footer="0.5"/>
  <pageSetup paperSize="9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AI216"/>
  <sheetViews>
    <sheetView zoomScale="85" zoomScaleNormal="85" workbookViewId="0">
      <pane xSplit="2" ySplit="2" topLeftCell="E3" activePane="bottomRight" state="frozen"/>
      <selection pane="topRight" activeCell="B1" sqref="B1"/>
      <selection pane="bottomLeft" activeCell="A3" sqref="A3"/>
      <selection pane="bottomRight" activeCell="E29" sqref="E29:AI29"/>
    </sheetView>
  </sheetViews>
  <sheetFormatPr defaultRowHeight="15" x14ac:dyDescent="0.25"/>
  <cols>
    <col min="1" max="1" width="18.5703125" style="68" bestFit="1" customWidth="1"/>
    <col min="2" max="2" width="30.7109375" style="3" bestFit="1" customWidth="1"/>
    <col min="3" max="3" width="5.5703125" style="3" hidden="1" customWidth="1"/>
    <col min="4" max="4" width="6.28515625" style="3" hidden="1" customWidth="1"/>
    <col min="5" max="5" width="8.28515625" style="4" bestFit="1" customWidth="1"/>
    <col min="6" max="15" width="8.28515625" style="7" bestFit="1" customWidth="1"/>
    <col min="16" max="16" width="8.28515625" style="8" bestFit="1" customWidth="1"/>
    <col min="17" max="17" width="8.140625" style="44" bestFit="1" customWidth="1"/>
    <col min="18" max="18" width="11.140625" style="45" bestFit="1" customWidth="1"/>
    <col min="19" max="19" width="2.7109375" style="11" customWidth="1"/>
    <col min="20" max="20" width="5.5703125" style="50" hidden="1" customWidth="1"/>
    <col min="21" max="21" width="6.28515625" style="50" hidden="1" customWidth="1"/>
    <col min="22" max="22" width="8.28515625" style="4" bestFit="1" customWidth="1"/>
    <col min="23" max="32" width="8.28515625" style="7" bestFit="1" customWidth="1"/>
    <col min="33" max="33" width="8.28515625" style="8" bestFit="1" customWidth="1"/>
    <col min="34" max="34" width="8.140625" style="80" bestFit="1" customWidth="1"/>
    <col min="35" max="35" width="11.140625" style="14" bestFit="1" customWidth="1"/>
    <col min="36" max="16384" width="9.140625" style="1"/>
  </cols>
  <sheetData>
    <row r="1" spans="1:35" x14ac:dyDescent="0.25">
      <c r="B1" s="1"/>
      <c r="C1" s="1"/>
      <c r="D1" s="1"/>
      <c r="E1" s="60" t="s">
        <v>27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12" t="s">
        <v>44</v>
      </c>
      <c r="S1" s="9"/>
      <c r="T1" s="46"/>
      <c r="U1" s="46"/>
      <c r="V1" s="63" t="s">
        <v>28</v>
      </c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13" t="s">
        <v>44</v>
      </c>
    </row>
    <row r="2" spans="1:35" x14ac:dyDescent="0.25">
      <c r="A2" s="88" t="s">
        <v>47</v>
      </c>
      <c r="B2" s="89"/>
      <c r="C2" s="1"/>
      <c r="D2" s="1"/>
      <c r="E2" s="15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 t="s">
        <v>13</v>
      </c>
      <c r="K2" s="39" t="s">
        <v>14</v>
      </c>
      <c r="L2" s="39" t="s">
        <v>9</v>
      </c>
      <c r="M2" s="39" t="s">
        <v>15</v>
      </c>
      <c r="N2" s="39" t="s">
        <v>10</v>
      </c>
      <c r="O2" s="39" t="s">
        <v>11</v>
      </c>
      <c r="P2" s="40" t="s">
        <v>12</v>
      </c>
      <c r="Q2" s="41" t="s">
        <v>43</v>
      </c>
      <c r="R2" s="12" t="s">
        <v>45</v>
      </c>
      <c r="S2" s="9"/>
      <c r="T2" s="46"/>
      <c r="U2" s="46"/>
      <c r="V2" s="15" t="s">
        <v>4</v>
      </c>
      <c r="W2" s="39" t="s">
        <v>5</v>
      </c>
      <c r="X2" s="39" t="s">
        <v>6</v>
      </c>
      <c r="Y2" s="39" t="s">
        <v>7</v>
      </c>
      <c r="Z2" s="39" t="s">
        <v>8</v>
      </c>
      <c r="AA2" s="39" t="s">
        <v>13</v>
      </c>
      <c r="AB2" s="39" t="s">
        <v>14</v>
      </c>
      <c r="AC2" s="39" t="s">
        <v>9</v>
      </c>
      <c r="AD2" s="39" t="s">
        <v>15</v>
      </c>
      <c r="AE2" s="39" t="s">
        <v>10</v>
      </c>
      <c r="AF2" s="39" t="s">
        <v>11</v>
      </c>
      <c r="AG2" s="40" t="s">
        <v>12</v>
      </c>
      <c r="AH2" s="42" t="s">
        <v>43</v>
      </c>
      <c r="AI2" s="14" t="s">
        <v>45</v>
      </c>
    </row>
    <row r="3" spans="1:35" x14ac:dyDescent="0.25">
      <c r="A3" s="67" t="s">
        <v>73</v>
      </c>
      <c r="B3" s="16" t="s">
        <v>81</v>
      </c>
      <c r="C3" s="16"/>
      <c r="D3" s="16"/>
      <c r="E3" s="17"/>
      <c r="F3" s="18"/>
      <c r="G3" s="18"/>
      <c r="H3" s="18"/>
      <c r="I3" s="18"/>
      <c r="J3" s="18"/>
      <c r="K3" s="18">
        <v>525</v>
      </c>
      <c r="L3" s="18"/>
      <c r="M3" s="18"/>
      <c r="N3" s="18"/>
      <c r="O3" s="18"/>
      <c r="P3" s="19"/>
      <c r="Q3" s="70">
        <f t="shared" ref="Q3:Q28" si="0">SUM(E3:P3)</f>
        <v>525</v>
      </c>
      <c r="R3" s="71">
        <f t="shared" ref="R3:R28" si="1">Q3/12</f>
        <v>43.75</v>
      </c>
      <c r="S3" s="9"/>
      <c r="T3" s="46"/>
      <c r="U3" s="46"/>
      <c r="V3" s="17"/>
      <c r="W3" s="18"/>
      <c r="X3" s="18"/>
      <c r="Y3" s="18"/>
      <c r="Z3" s="18"/>
      <c r="AA3" s="18"/>
      <c r="AB3" s="18">
        <v>500</v>
      </c>
      <c r="AC3" s="18"/>
      <c r="AD3" s="18"/>
      <c r="AE3" s="18"/>
      <c r="AF3" s="18"/>
      <c r="AG3" s="19"/>
      <c r="AH3" s="76">
        <f t="shared" ref="AH3:AH28" si="2">SUM(V3:AG3)</f>
        <v>500</v>
      </c>
      <c r="AI3" s="77">
        <f t="shared" ref="AI3:AI28" si="3">AH3/12</f>
        <v>41.666666666666664</v>
      </c>
    </row>
    <row r="4" spans="1:35" x14ac:dyDescent="0.25">
      <c r="A4" s="67" t="s">
        <v>73</v>
      </c>
      <c r="B4" s="16" t="s">
        <v>70</v>
      </c>
      <c r="C4" s="16"/>
      <c r="D4" s="16"/>
      <c r="E4" s="17"/>
      <c r="F4" s="18">
        <v>400</v>
      </c>
      <c r="G4" s="18"/>
      <c r="H4" s="18"/>
      <c r="I4" s="18"/>
      <c r="J4" s="18"/>
      <c r="K4" s="18"/>
      <c r="L4" s="18"/>
      <c r="M4" s="18"/>
      <c r="N4" s="18"/>
      <c r="O4" s="18"/>
      <c r="P4" s="19"/>
      <c r="Q4" s="70">
        <f t="shared" si="0"/>
        <v>400</v>
      </c>
      <c r="R4" s="71">
        <f t="shared" si="1"/>
        <v>33.333333333333336</v>
      </c>
      <c r="S4" s="9"/>
      <c r="T4" s="46"/>
      <c r="U4" s="46"/>
      <c r="V4" s="17"/>
      <c r="W4" s="18">
        <v>375</v>
      </c>
      <c r="X4" s="18"/>
      <c r="Y4" s="18"/>
      <c r="Z4" s="18"/>
      <c r="AA4" s="18"/>
      <c r="AB4" s="18"/>
      <c r="AC4" s="18"/>
      <c r="AD4" s="18"/>
      <c r="AE4" s="18"/>
      <c r="AF4" s="18"/>
      <c r="AG4" s="19"/>
      <c r="AH4" s="76">
        <f t="shared" si="2"/>
        <v>375</v>
      </c>
      <c r="AI4" s="77">
        <f t="shared" si="3"/>
        <v>31.25</v>
      </c>
    </row>
    <row r="5" spans="1:35" s="2" customFormat="1" x14ac:dyDescent="0.25">
      <c r="A5" s="106" t="s">
        <v>73</v>
      </c>
      <c r="B5" s="107" t="s">
        <v>85</v>
      </c>
      <c r="C5" s="107"/>
      <c r="D5" s="107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108">
        <f t="shared" si="0"/>
        <v>0</v>
      </c>
      <c r="R5" s="109">
        <f t="shared" si="1"/>
        <v>0</v>
      </c>
      <c r="S5" s="23"/>
      <c r="T5" s="48"/>
      <c r="U5" s="48"/>
      <c r="V5" s="20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2"/>
      <c r="AH5" s="78">
        <f t="shared" si="2"/>
        <v>0</v>
      </c>
      <c r="AI5" s="79">
        <f t="shared" si="3"/>
        <v>0</v>
      </c>
    </row>
    <row r="6" spans="1:35" x14ac:dyDescent="0.25">
      <c r="A6" s="68" t="s">
        <v>74</v>
      </c>
      <c r="B6" s="16" t="s">
        <v>61</v>
      </c>
      <c r="C6" s="16"/>
      <c r="D6" s="16"/>
      <c r="E6" s="17"/>
      <c r="F6" s="18"/>
      <c r="G6" s="18">
        <v>210</v>
      </c>
      <c r="H6" s="18"/>
      <c r="I6" s="18"/>
      <c r="J6" s="18">
        <v>150</v>
      </c>
      <c r="K6" s="18"/>
      <c r="L6" s="18"/>
      <c r="M6" s="18"/>
      <c r="N6" s="18">
        <v>275</v>
      </c>
      <c r="O6" s="18"/>
      <c r="P6" s="19"/>
      <c r="Q6" s="70">
        <f t="shared" si="0"/>
        <v>635</v>
      </c>
      <c r="R6" s="71">
        <f t="shared" si="1"/>
        <v>52.916666666666664</v>
      </c>
      <c r="S6" s="9"/>
      <c r="T6" s="46"/>
      <c r="U6" s="46"/>
      <c r="V6" s="17"/>
      <c r="W6" s="18"/>
      <c r="X6" s="18">
        <v>200</v>
      </c>
      <c r="Y6" s="18"/>
      <c r="Z6" s="18"/>
      <c r="AA6" s="18">
        <v>100</v>
      </c>
      <c r="AB6" s="18"/>
      <c r="AC6" s="18"/>
      <c r="AD6" s="18"/>
      <c r="AE6" s="18">
        <v>300</v>
      </c>
      <c r="AF6" s="18"/>
      <c r="AG6" s="19"/>
      <c r="AH6" s="76">
        <f t="shared" si="2"/>
        <v>600</v>
      </c>
      <c r="AI6" s="77">
        <f t="shared" si="3"/>
        <v>50</v>
      </c>
    </row>
    <row r="7" spans="1:35" x14ac:dyDescent="0.25">
      <c r="A7" s="68" t="s">
        <v>74</v>
      </c>
      <c r="B7" s="16" t="s">
        <v>75</v>
      </c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70">
        <f t="shared" si="0"/>
        <v>0</v>
      </c>
      <c r="R7" s="71">
        <f t="shared" si="1"/>
        <v>0</v>
      </c>
      <c r="S7" s="9"/>
      <c r="T7" s="46"/>
      <c r="U7" s="46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  <c r="AH7" s="76">
        <f t="shared" si="2"/>
        <v>0</v>
      </c>
      <c r="AI7" s="77">
        <f t="shared" si="3"/>
        <v>0</v>
      </c>
    </row>
    <row r="8" spans="1:35" x14ac:dyDescent="0.25">
      <c r="A8" s="68" t="s">
        <v>74</v>
      </c>
      <c r="B8" s="16" t="s">
        <v>85</v>
      </c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70">
        <f t="shared" si="0"/>
        <v>0</v>
      </c>
      <c r="R8" s="71">
        <f t="shared" si="1"/>
        <v>0</v>
      </c>
      <c r="S8" s="9"/>
      <c r="T8" s="46"/>
      <c r="U8" s="46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  <c r="AH8" s="76">
        <f t="shared" si="2"/>
        <v>0</v>
      </c>
      <c r="AI8" s="77">
        <f t="shared" si="3"/>
        <v>0</v>
      </c>
    </row>
    <row r="9" spans="1:35" s="2" customFormat="1" x14ac:dyDescent="0.25">
      <c r="A9" s="106" t="s">
        <v>56</v>
      </c>
      <c r="B9" s="107" t="s">
        <v>56</v>
      </c>
      <c r="C9" s="107"/>
      <c r="D9" s="107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108">
        <f t="shared" si="0"/>
        <v>0</v>
      </c>
      <c r="R9" s="109">
        <f t="shared" si="1"/>
        <v>0</v>
      </c>
      <c r="S9" s="23"/>
      <c r="T9" s="48"/>
      <c r="U9" s="48"/>
      <c r="V9" s="2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78">
        <f t="shared" si="2"/>
        <v>0</v>
      </c>
      <c r="AI9" s="79">
        <f t="shared" si="3"/>
        <v>0</v>
      </c>
    </row>
    <row r="10" spans="1:35" x14ac:dyDescent="0.25">
      <c r="A10" s="68" t="s">
        <v>58</v>
      </c>
      <c r="B10" s="16" t="s">
        <v>79</v>
      </c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70">
        <f t="shared" si="0"/>
        <v>0</v>
      </c>
      <c r="R10" s="71">
        <f t="shared" si="1"/>
        <v>0</v>
      </c>
      <c r="S10" s="9"/>
      <c r="T10" s="46"/>
      <c r="U10" s="46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  <c r="AH10" s="76">
        <f t="shared" si="2"/>
        <v>0</v>
      </c>
      <c r="AI10" s="77">
        <f t="shared" si="3"/>
        <v>0</v>
      </c>
    </row>
    <row r="11" spans="1:35" x14ac:dyDescent="0.25">
      <c r="A11" s="68" t="s">
        <v>58</v>
      </c>
      <c r="B11" s="16" t="s">
        <v>80</v>
      </c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70">
        <f t="shared" si="0"/>
        <v>0</v>
      </c>
      <c r="R11" s="71">
        <f t="shared" si="1"/>
        <v>0</v>
      </c>
      <c r="S11" s="9"/>
      <c r="T11" s="46"/>
      <c r="U11" s="46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  <c r="AH11" s="76">
        <f t="shared" si="2"/>
        <v>0</v>
      </c>
      <c r="AI11" s="77">
        <f t="shared" si="3"/>
        <v>0</v>
      </c>
    </row>
    <row r="12" spans="1:35" x14ac:dyDescent="0.25">
      <c r="A12" s="68" t="s">
        <v>58</v>
      </c>
      <c r="B12" s="16" t="s">
        <v>90</v>
      </c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70">
        <f t="shared" si="0"/>
        <v>0</v>
      </c>
      <c r="R12" s="71">
        <f t="shared" si="1"/>
        <v>0</v>
      </c>
      <c r="S12" s="9"/>
      <c r="T12" s="46"/>
      <c r="U12" s="46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76">
        <f t="shared" si="2"/>
        <v>0</v>
      </c>
      <c r="AI12" s="77">
        <f t="shared" si="3"/>
        <v>0</v>
      </c>
    </row>
    <row r="13" spans="1:35" s="2" customFormat="1" x14ac:dyDescent="0.25">
      <c r="A13" s="69" t="s">
        <v>58</v>
      </c>
      <c r="B13" s="107" t="s">
        <v>85</v>
      </c>
      <c r="C13" s="107"/>
      <c r="D13" s="107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108">
        <f t="shared" si="0"/>
        <v>0</v>
      </c>
      <c r="R13" s="109">
        <f t="shared" si="1"/>
        <v>0</v>
      </c>
      <c r="S13" s="23"/>
      <c r="T13" s="48"/>
      <c r="U13" s="48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78">
        <f t="shared" si="2"/>
        <v>0</v>
      </c>
      <c r="AI13" s="79">
        <f t="shared" si="3"/>
        <v>0</v>
      </c>
    </row>
    <row r="14" spans="1:35" x14ac:dyDescent="0.25">
      <c r="A14" s="68" t="s">
        <v>71</v>
      </c>
      <c r="B14" s="1" t="s">
        <v>50</v>
      </c>
      <c r="C14" s="1"/>
      <c r="D14" s="1"/>
      <c r="E14" s="17">
        <v>2500</v>
      </c>
      <c r="F14" s="18">
        <v>1615</v>
      </c>
      <c r="G14" s="18">
        <v>1615</v>
      </c>
      <c r="H14" s="18">
        <v>1615</v>
      </c>
      <c r="I14" s="18">
        <v>1615</v>
      </c>
      <c r="J14" s="18">
        <v>2950</v>
      </c>
      <c r="K14" s="18">
        <v>1615</v>
      </c>
      <c r="L14" s="18">
        <v>1615</v>
      </c>
      <c r="M14" s="18">
        <v>1615</v>
      </c>
      <c r="N14" s="18">
        <v>1615</v>
      </c>
      <c r="O14" s="18">
        <v>1615</v>
      </c>
      <c r="P14" s="19">
        <v>1615</v>
      </c>
      <c r="Q14" s="70">
        <f t="shared" si="0"/>
        <v>21600</v>
      </c>
      <c r="R14" s="71">
        <f t="shared" si="1"/>
        <v>1800</v>
      </c>
      <c r="S14" s="9"/>
      <c r="T14" s="46"/>
      <c r="U14" s="46"/>
      <c r="V14" s="17">
        <v>2400</v>
      </c>
      <c r="W14" s="18">
        <v>1600</v>
      </c>
      <c r="X14" s="18">
        <v>1600</v>
      </c>
      <c r="Y14" s="18">
        <v>1600</v>
      </c>
      <c r="Z14" s="18">
        <v>1600</v>
      </c>
      <c r="AA14" s="18">
        <v>3000</v>
      </c>
      <c r="AB14" s="18">
        <v>1600</v>
      </c>
      <c r="AC14" s="18">
        <v>1600</v>
      </c>
      <c r="AD14" s="18">
        <v>1600</v>
      </c>
      <c r="AE14" s="18">
        <v>1600</v>
      </c>
      <c r="AF14" s="18">
        <v>1600</v>
      </c>
      <c r="AG14" s="19">
        <v>1600</v>
      </c>
      <c r="AH14" s="76">
        <f t="shared" si="2"/>
        <v>21400</v>
      </c>
      <c r="AI14" s="77">
        <f t="shared" si="3"/>
        <v>1783.3333333333333</v>
      </c>
    </row>
    <row r="15" spans="1:35" x14ac:dyDescent="0.25">
      <c r="A15" s="68" t="s">
        <v>71</v>
      </c>
      <c r="B15" s="1" t="s">
        <v>51</v>
      </c>
      <c r="C15" s="1"/>
      <c r="D15" s="1"/>
      <c r="E15" s="17">
        <v>3849.9999999999995</v>
      </c>
      <c r="F15" s="18">
        <v>2555</v>
      </c>
      <c r="G15" s="18">
        <v>2555</v>
      </c>
      <c r="H15" s="18">
        <v>2555</v>
      </c>
      <c r="I15" s="18">
        <v>2555</v>
      </c>
      <c r="J15" s="18">
        <v>5040</v>
      </c>
      <c r="K15" s="18">
        <v>2555</v>
      </c>
      <c r="L15" s="18">
        <v>2555</v>
      </c>
      <c r="M15" s="18">
        <v>2555</v>
      </c>
      <c r="N15" s="18">
        <v>2555</v>
      </c>
      <c r="O15" s="18">
        <v>2555</v>
      </c>
      <c r="P15" s="19">
        <v>2555</v>
      </c>
      <c r="Q15" s="70">
        <f t="shared" si="0"/>
        <v>34440</v>
      </c>
      <c r="R15" s="71">
        <f t="shared" si="1"/>
        <v>2870</v>
      </c>
      <c r="S15" s="9"/>
      <c r="T15" s="46"/>
      <c r="U15" s="46"/>
      <c r="V15" s="17">
        <v>3779.9999999999995</v>
      </c>
      <c r="W15" s="18">
        <v>2520</v>
      </c>
      <c r="X15" s="18">
        <v>2520</v>
      </c>
      <c r="Y15" s="18">
        <v>2520</v>
      </c>
      <c r="Z15" s="18">
        <v>2520</v>
      </c>
      <c r="AA15" s="18">
        <v>4900</v>
      </c>
      <c r="AB15" s="18">
        <v>2520</v>
      </c>
      <c r="AC15" s="18">
        <v>2520</v>
      </c>
      <c r="AD15" s="18">
        <v>2520</v>
      </c>
      <c r="AE15" s="18">
        <v>2520</v>
      </c>
      <c r="AF15" s="18">
        <v>2520</v>
      </c>
      <c r="AG15" s="19">
        <v>2520</v>
      </c>
      <c r="AH15" s="76">
        <f t="shared" si="2"/>
        <v>33880</v>
      </c>
      <c r="AI15" s="77">
        <f t="shared" si="3"/>
        <v>2823.3333333333335</v>
      </c>
    </row>
    <row r="16" spans="1:35" s="2" customFormat="1" x14ac:dyDescent="0.25">
      <c r="A16" s="69" t="s">
        <v>71</v>
      </c>
      <c r="B16" s="107" t="s">
        <v>154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108">
        <f t="shared" si="0"/>
        <v>0</v>
      </c>
      <c r="R16" s="109">
        <f t="shared" si="1"/>
        <v>0</v>
      </c>
      <c r="S16" s="23"/>
      <c r="T16" s="48"/>
      <c r="U16" s="48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78">
        <f t="shared" si="2"/>
        <v>0</v>
      </c>
      <c r="AI16" s="79">
        <f t="shared" si="3"/>
        <v>0</v>
      </c>
    </row>
    <row r="17" spans="1:35" x14ac:dyDescent="0.25">
      <c r="A17" s="68" t="s">
        <v>76</v>
      </c>
      <c r="B17" s="16" t="s">
        <v>78</v>
      </c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70">
        <f t="shared" si="0"/>
        <v>0</v>
      </c>
      <c r="R17" s="71">
        <f t="shared" si="1"/>
        <v>0</v>
      </c>
      <c r="S17" s="9"/>
      <c r="T17" s="46"/>
      <c r="U17" s="46"/>
      <c r="V17" s="17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76">
        <f t="shared" si="2"/>
        <v>0</v>
      </c>
      <c r="AI17" s="77">
        <f t="shared" si="3"/>
        <v>0</v>
      </c>
    </row>
    <row r="18" spans="1:35" x14ac:dyDescent="0.25">
      <c r="A18" s="68" t="s">
        <v>76</v>
      </c>
      <c r="B18" s="16" t="s">
        <v>57</v>
      </c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70">
        <f t="shared" si="0"/>
        <v>0</v>
      </c>
      <c r="R18" s="71">
        <f t="shared" si="1"/>
        <v>0</v>
      </c>
      <c r="S18" s="9"/>
      <c r="T18" s="46"/>
      <c r="U18" s="46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76">
        <f t="shared" si="2"/>
        <v>0</v>
      </c>
      <c r="AI18" s="77">
        <f t="shared" si="3"/>
        <v>0</v>
      </c>
    </row>
    <row r="19" spans="1:35" x14ac:dyDescent="0.25">
      <c r="A19" s="68" t="s">
        <v>76</v>
      </c>
      <c r="B19" s="16" t="s">
        <v>77</v>
      </c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70">
        <f t="shared" si="0"/>
        <v>0</v>
      </c>
      <c r="R19" s="71">
        <f t="shared" si="1"/>
        <v>0</v>
      </c>
      <c r="S19" s="9"/>
      <c r="T19" s="46"/>
      <c r="U19" s="46"/>
      <c r="V19" s="1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  <c r="AH19" s="76">
        <f t="shared" si="2"/>
        <v>0</v>
      </c>
      <c r="AI19" s="77">
        <f t="shared" si="3"/>
        <v>0</v>
      </c>
    </row>
    <row r="20" spans="1:35" s="2" customFormat="1" x14ac:dyDescent="0.25">
      <c r="A20" s="69" t="s">
        <v>76</v>
      </c>
      <c r="B20" s="107" t="s">
        <v>85</v>
      </c>
      <c r="C20" s="107"/>
      <c r="D20" s="107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108">
        <f t="shared" si="0"/>
        <v>0</v>
      </c>
      <c r="R20" s="109">
        <f t="shared" si="1"/>
        <v>0</v>
      </c>
      <c r="S20" s="23"/>
      <c r="T20" s="48"/>
      <c r="U20" s="48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78">
        <f t="shared" si="2"/>
        <v>0</v>
      </c>
      <c r="AI20" s="79">
        <f t="shared" si="3"/>
        <v>0</v>
      </c>
    </row>
    <row r="21" spans="1:35" x14ac:dyDescent="0.25">
      <c r="A21" s="68" t="s">
        <v>72</v>
      </c>
      <c r="B21" s="16" t="s">
        <v>55</v>
      </c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70">
        <f t="shared" si="0"/>
        <v>0</v>
      </c>
      <c r="R21" s="71">
        <f t="shared" si="1"/>
        <v>0</v>
      </c>
      <c r="S21" s="9"/>
      <c r="T21" s="46"/>
      <c r="U21" s="46"/>
      <c r="V21" s="1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  <c r="AH21" s="76">
        <f t="shared" si="2"/>
        <v>0</v>
      </c>
      <c r="AI21" s="77">
        <f t="shared" si="3"/>
        <v>0</v>
      </c>
    </row>
    <row r="22" spans="1:35" x14ac:dyDescent="0.25">
      <c r="A22" s="68" t="s">
        <v>72</v>
      </c>
      <c r="B22" s="16" t="s">
        <v>54</v>
      </c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70">
        <f t="shared" si="0"/>
        <v>0</v>
      </c>
      <c r="R22" s="71">
        <f t="shared" si="1"/>
        <v>0</v>
      </c>
      <c r="S22" s="9"/>
      <c r="T22" s="46"/>
      <c r="U22" s="46"/>
      <c r="V22" s="1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  <c r="AH22" s="76">
        <f t="shared" si="2"/>
        <v>0</v>
      </c>
      <c r="AI22" s="77">
        <f t="shared" si="3"/>
        <v>0</v>
      </c>
    </row>
    <row r="23" spans="1:35" x14ac:dyDescent="0.25">
      <c r="A23" s="68" t="s">
        <v>72</v>
      </c>
      <c r="B23" s="16" t="s">
        <v>52</v>
      </c>
      <c r="C23" s="16"/>
      <c r="D23" s="16"/>
      <c r="E23" s="17">
        <v>150</v>
      </c>
      <c r="F23" s="18">
        <v>150</v>
      </c>
      <c r="G23" s="18">
        <v>150</v>
      </c>
      <c r="H23" s="18">
        <v>150</v>
      </c>
      <c r="I23" s="18">
        <v>150</v>
      </c>
      <c r="J23" s="18">
        <v>150</v>
      </c>
      <c r="K23" s="18">
        <v>150</v>
      </c>
      <c r="L23" s="18">
        <v>150</v>
      </c>
      <c r="M23" s="18">
        <v>165</v>
      </c>
      <c r="N23" s="18">
        <v>165</v>
      </c>
      <c r="O23" s="18">
        <v>165</v>
      </c>
      <c r="P23" s="19">
        <v>165</v>
      </c>
      <c r="Q23" s="70">
        <f t="shared" si="0"/>
        <v>1860</v>
      </c>
      <c r="R23" s="71">
        <f t="shared" si="1"/>
        <v>155</v>
      </c>
      <c r="S23" s="9"/>
      <c r="T23" s="46"/>
      <c r="U23" s="46"/>
      <c r="V23" s="17">
        <v>150</v>
      </c>
      <c r="W23" s="18">
        <v>150</v>
      </c>
      <c r="X23" s="18">
        <v>150</v>
      </c>
      <c r="Y23" s="18">
        <v>150</v>
      </c>
      <c r="Z23" s="18">
        <v>150</v>
      </c>
      <c r="AA23" s="18">
        <v>150</v>
      </c>
      <c r="AB23" s="18">
        <v>150</v>
      </c>
      <c r="AC23" s="18">
        <v>150</v>
      </c>
      <c r="AD23" s="18">
        <v>150</v>
      </c>
      <c r="AE23" s="18">
        <v>150</v>
      </c>
      <c r="AF23" s="18">
        <v>150</v>
      </c>
      <c r="AG23" s="19">
        <v>150</v>
      </c>
      <c r="AH23" s="76">
        <f t="shared" si="2"/>
        <v>1800</v>
      </c>
      <c r="AI23" s="77">
        <f t="shared" si="3"/>
        <v>150</v>
      </c>
    </row>
    <row r="24" spans="1:35" x14ac:dyDescent="0.25">
      <c r="A24" s="68" t="s">
        <v>72</v>
      </c>
      <c r="B24" s="16" t="s">
        <v>53</v>
      </c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70">
        <f t="shared" si="0"/>
        <v>0</v>
      </c>
      <c r="R24" s="71">
        <f t="shared" si="1"/>
        <v>0</v>
      </c>
      <c r="S24" s="9"/>
      <c r="T24" s="46"/>
      <c r="U24" s="46"/>
      <c r="V24" s="17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9"/>
      <c r="AH24" s="76">
        <f t="shared" si="2"/>
        <v>0</v>
      </c>
      <c r="AI24" s="77">
        <f t="shared" si="3"/>
        <v>0</v>
      </c>
    </row>
    <row r="25" spans="1:35" s="2" customFormat="1" x14ac:dyDescent="0.25">
      <c r="A25" s="69" t="s">
        <v>72</v>
      </c>
      <c r="B25" s="107" t="s">
        <v>85</v>
      </c>
      <c r="C25" s="107"/>
      <c r="D25" s="107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108">
        <f t="shared" si="0"/>
        <v>0</v>
      </c>
      <c r="R25" s="109">
        <f t="shared" si="1"/>
        <v>0</v>
      </c>
      <c r="S25" s="23"/>
      <c r="T25" s="48"/>
      <c r="U25" s="48"/>
      <c r="V25" s="2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78">
        <f t="shared" si="2"/>
        <v>0</v>
      </c>
      <c r="AI25" s="79">
        <f t="shared" si="3"/>
        <v>0</v>
      </c>
    </row>
    <row r="26" spans="1:35" x14ac:dyDescent="0.25"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70">
        <f t="shared" si="0"/>
        <v>0</v>
      </c>
      <c r="R26" s="71">
        <f t="shared" si="1"/>
        <v>0</v>
      </c>
      <c r="S26" s="9"/>
      <c r="T26" s="46"/>
      <c r="U26" s="46"/>
      <c r="V26" s="17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  <c r="AH26" s="76">
        <f t="shared" si="2"/>
        <v>0</v>
      </c>
      <c r="AI26" s="77">
        <f t="shared" si="3"/>
        <v>0</v>
      </c>
    </row>
    <row r="27" spans="1:35" x14ac:dyDescent="0.25"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70">
        <f t="shared" si="0"/>
        <v>0</v>
      </c>
      <c r="R27" s="71">
        <f t="shared" si="1"/>
        <v>0</v>
      </c>
      <c r="S27" s="9"/>
      <c r="T27" s="46"/>
      <c r="U27" s="46"/>
      <c r="V27" s="1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9"/>
      <c r="AH27" s="76">
        <f t="shared" si="2"/>
        <v>0</v>
      </c>
      <c r="AI27" s="77">
        <f t="shared" si="3"/>
        <v>0</v>
      </c>
    </row>
    <row r="28" spans="1:35" x14ac:dyDescent="0.25">
      <c r="B28" s="16"/>
      <c r="C28" s="16"/>
      <c r="D28" s="16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70">
        <f t="shared" si="0"/>
        <v>0</v>
      </c>
      <c r="R28" s="71">
        <f t="shared" si="1"/>
        <v>0</v>
      </c>
      <c r="S28" s="9"/>
      <c r="T28" s="46"/>
      <c r="U28" s="46"/>
      <c r="V28" s="1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  <c r="AH28" s="76">
        <f t="shared" si="2"/>
        <v>0</v>
      </c>
      <c r="AI28" s="77">
        <f t="shared" si="3"/>
        <v>0</v>
      </c>
    </row>
    <row r="29" spans="1:35" s="25" customFormat="1" x14ac:dyDescent="0.25">
      <c r="A29" s="90"/>
      <c r="B29" s="91" t="s">
        <v>65</v>
      </c>
      <c r="C29" s="92"/>
      <c r="D29" s="92"/>
      <c r="E29" s="81">
        <f>SUM(E2:E28)</f>
        <v>6500</v>
      </c>
      <c r="F29" s="82">
        <f>SUM(F2:F28)</f>
        <v>4720</v>
      </c>
      <c r="G29" s="82">
        <f>SUM(G2:G28)</f>
        <v>4530</v>
      </c>
      <c r="H29" s="82">
        <f>SUM(H2:H28)</f>
        <v>4320</v>
      </c>
      <c r="I29" s="82">
        <f>SUM(I2:I28)</f>
        <v>4320</v>
      </c>
      <c r="J29" s="82">
        <f>SUM(J2:J28)</f>
        <v>8290</v>
      </c>
      <c r="K29" s="82">
        <f>SUM(K2:K28)</f>
        <v>4845</v>
      </c>
      <c r="L29" s="82">
        <f>SUM(L2:L28)</f>
        <v>4320</v>
      </c>
      <c r="M29" s="82">
        <f>SUM(M2:M28)</f>
        <v>4335</v>
      </c>
      <c r="N29" s="82">
        <f>SUM(N2:N28)</f>
        <v>4610</v>
      </c>
      <c r="O29" s="82">
        <f>SUM(O2:O28)</f>
        <v>4335</v>
      </c>
      <c r="P29" s="83">
        <f>SUM(P2:P28)</f>
        <v>4335</v>
      </c>
      <c r="Q29" s="26">
        <f t="shared" ref="Q29" si="4">SUM(E29:P29)</f>
        <v>59460</v>
      </c>
      <c r="R29" s="27">
        <f t="shared" ref="R27:R29" si="5">Q29/12</f>
        <v>4955</v>
      </c>
      <c r="S29" s="205"/>
      <c r="T29" s="206"/>
      <c r="U29" s="206"/>
      <c r="V29" s="86">
        <f>SUM(V2:V28)</f>
        <v>6330</v>
      </c>
      <c r="W29" s="87">
        <f>SUM(W2:W28)</f>
        <v>4645</v>
      </c>
      <c r="X29" s="87">
        <f>SUM(X2:X28)</f>
        <v>4470</v>
      </c>
      <c r="Y29" s="87">
        <f>SUM(Y2:Y28)</f>
        <v>4270</v>
      </c>
      <c r="Z29" s="87">
        <f>SUM(Z2:Z28)</f>
        <v>4270</v>
      </c>
      <c r="AA29" s="87">
        <f>SUM(AA2:AA28)</f>
        <v>8150</v>
      </c>
      <c r="AB29" s="87">
        <f>SUM(AB2:AB28)</f>
        <v>4770</v>
      </c>
      <c r="AC29" s="87">
        <f>SUM(AC2:AC28)</f>
        <v>4270</v>
      </c>
      <c r="AD29" s="87">
        <f>SUM(AD2:AD28)</f>
        <v>4270</v>
      </c>
      <c r="AE29" s="87">
        <f>SUM(AE2:AE28)</f>
        <v>4570</v>
      </c>
      <c r="AF29" s="87">
        <f>SUM(AF2:AF28)</f>
        <v>4270</v>
      </c>
      <c r="AG29" s="29">
        <f>SUM(AG2:AG28)</f>
        <v>4270</v>
      </c>
      <c r="AH29" s="29">
        <f t="shared" ref="AH27:AH29" si="6">SUM(V29:AG29)</f>
        <v>58555</v>
      </c>
      <c r="AI29" s="30">
        <f t="shared" ref="AI27:AI29" si="7">AH29/12</f>
        <v>4879.583333333333</v>
      </c>
    </row>
    <row r="30" spans="1:35" s="2" customFormat="1" x14ac:dyDescent="0.25">
      <c r="A30" s="88" t="s">
        <v>48</v>
      </c>
      <c r="B30" s="89"/>
      <c r="C30" s="31"/>
      <c r="D30" s="31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41"/>
      <c r="R30" s="72"/>
      <c r="S30" s="23"/>
      <c r="T30" s="48"/>
      <c r="U30" s="48"/>
      <c r="V30" s="20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78"/>
      <c r="AI30" s="79"/>
    </row>
    <row r="31" spans="1:35" x14ac:dyDescent="0.25">
      <c r="A31" s="104" t="s">
        <v>60</v>
      </c>
      <c r="B31" s="105" t="s">
        <v>117</v>
      </c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70">
        <f t="shared" ref="Q31:Q62" si="8">SUM(E31:P31)</f>
        <v>0</v>
      </c>
      <c r="R31" s="71">
        <f t="shared" ref="R31:R62" si="9">Q31/12</f>
        <v>0</v>
      </c>
      <c r="S31" s="9"/>
      <c r="T31" s="46"/>
      <c r="U31" s="46"/>
      <c r="V31" s="17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  <c r="AH31" s="76">
        <f t="shared" ref="AH31:AH62" si="10">SUM(V31:AG31)</f>
        <v>0</v>
      </c>
      <c r="AI31" s="77">
        <f t="shared" ref="AI31:AI62" si="11">AH31/12</f>
        <v>0</v>
      </c>
    </row>
    <row r="32" spans="1:35" x14ac:dyDescent="0.25">
      <c r="A32" s="68" t="s">
        <v>60</v>
      </c>
      <c r="B32" s="1" t="s">
        <v>118</v>
      </c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70">
        <f t="shared" si="8"/>
        <v>0</v>
      </c>
      <c r="R32" s="71">
        <f t="shared" si="9"/>
        <v>0</v>
      </c>
      <c r="S32" s="9"/>
      <c r="T32" s="46"/>
      <c r="U32" s="46"/>
      <c r="V32" s="17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9"/>
      <c r="AH32" s="76">
        <f t="shared" si="10"/>
        <v>0</v>
      </c>
      <c r="AI32" s="77">
        <f t="shared" si="11"/>
        <v>0</v>
      </c>
    </row>
    <row r="33" spans="1:35" x14ac:dyDescent="0.25">
      <c r="A33" s="68" t="s">
        <v>60</v>
      </c>
      <c r="B33" s="1" t="s">
        <v>118</v>
      </c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70">
        <f t="shared" si="8"/>
        <v>0</v>
      </c>
      <c r="R33" s="71">
        <f t="shared" si="9"/>
        <v>0</v>
      </c>
      <c r="S33" s="9"/>
      <c r="T33" s="46"/>
      <c r="U33" s="46"/>
      <c r="V33" s="17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9"/>
      <c r="AH33" s="76">
        <f t="shared" si="10"/>
        <v>0</v>
      </c>
      <c r="AI33" s="77">
        <f t="shared" si="11"/>
        <v>0</v>
      </c>
    </row>
    <row r="34" spans="1:35" x14ac:dyDescent="0.25">
      <c r="A34" s="68" t="s">
        <v>60</v>
      </c>
      <c r="B34" s="1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70">
        <f t="shared" si="8"/>
        <v>0</v>
      </c>
      <c r="R34" s="71">
        <f t="shared" si="9"/>
        <v>0</v>
      </c>
      <c r="S34" s="9"/>
      <c r="T34" s="46"/>
      <c r="U34" s="46"/>
      <c r="V34" s="17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9"/>
      <c r="AH34" s="76">
        <f t="shared" si="10"/>
        <v>0</v>
      </c>
      <c r="AI34" s="77">
        <f t="shared" si="11"/>
        <v>0</v>
      </c>
    </row>
    <row r="35" spans="1:35" x14ac:dyDescent="0.25">
      <c r="A35" s="68" t="s">
        <v>60</v>
      </c>
      <c r="B35" s="1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70">
        <f t="shared" si="8"/>
        <v>0</v>
      </c>
      <c r="R35" s="71">
        <f t="shared" si="9"/>
        <v>0</v>
      </c>
      <c r="S35" s="9"/>
      <c r="T35" s="46"/>
      <c r="U35" s="46"/>
      <c r="V35" s="17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  <c r="AH35" s="76">
        <f t="shared" si="10"/>
        <v>0</v>
      </c>
      <c r="AI35" s="77">
        <f t="shared" si="11"/>
        <v>0</v>
      </c>
    </row>
    <row r="36" spans="1:35" x14ac:dyDescent="0.25">
      <c r="A36" s="68" t="s">
        <v>60</v>
      </c>
      <c r="B36" s="1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70">
        <f t="shared" si="8"/>
        <v>0</v>
      </c>
      <c r="R36" s="71">
        <f t="shared" si="9"/>
        <v>0</v>
      </c>
      <c r="S36" s="9"/>
      <c r="T36" s="46"/>
      <c r="U36" s="46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  <c r="AH36" s="76">
        <f t="shared" si="10"/>
        <v>0</v>
      </c>
      <c r="AI36" s="77">
        <f t="shared" si="11"/>
        <v>0</v>
      </c>
    </row>
    <row r="37" spans="1:35" s="2" customFormat="1" x14ac:dyDescent="0.25">
      <c r="A37" s="69" t="s">
        <v>60</v>
      </c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108">
        <f t="shared" si="8"/>
        <v>0</v>
      </c>
      <c r="R37" s="109">
        <f t="shared" si="9"/>
        <v>0</v>
      </c>
      <c r="S37" s="23"/>
      <c r="T37" s="48"/>
      <c r="U37" s="48"/>
      <c r="V37" s="2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  <c r="AH37" s="78">
        <f t="shared" si="10"/>
        <v>0</v>
      </c>
      <c r="AI37" s="79">
        <f t="shared" si="11"/>
        <v>0</v>
      </c>
    </row>
    <row r="38" spans="1:35" x14ac:dyDescent="0.25">
      <c r="A38" s="67" t="s">
        <v>102</v>
      </c>
      <c r="B38" s="3" t="s">
        <v>132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70">
        <f t="shared" si="8"/>
        <v>0</v>
      </c>
      <c r="R38" s="71">
        <f t="shared" si="9"/>
        <v>0</v>
      </c>
      <c r="S38" s="9"/>
      <c r="T38" s="46"/>
      <c r="U38" s="46"/>
      <c r="V38" s="17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  <c r="AH38" s="76">
        <f t="shared" si="10"/>
        <v>0</v>
      </c>
      <c r="AI38" s="77">
        <f t="shared" si="11"/>
        <v>0</v>
      </c>
    </row>
    <row r="39" spans="1:35" x14ac:dyDescent="0.25">
      <c r="A39" s="67" t="s">
        <v>102</v>
      </c>
      <c r="B39" s="3" t="s">
        <v>133</v>
      </c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70">
        <f t="shared" si="8"/>
        <v>0</v>
      </c>
      <c r="R39" s="71">
        <f t="shared" si="9"/>
        <v>0</v>
      </c>
      <c r="S39" s="9"/>
      <c r="T39" s="46"/>
      <c r="U39" s="46"/>
      <c r="V39" s="17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9"/>
      <c r="AH39" s="76">
        <f t="shared" si="10"/>
        <v>0</v>
      </c>
      <c r="AI39" s="77">
        <f t="shared" si="11"/>
        <v>0</v>
      </c>
    </row>
    <row r="40" spans="1:35" x14ac:dyDescent="0.25">
      <c r="A40" s="67" t="s">
        <v>102</v>
      </c>
      <c r="B40" s="3" t="s">
        <v>134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70">
        <f t="shared" si="8"/>
        <v>0</v>
      </c>
      <c r="R40" s="71">
        <f t="shared" si="9"/>
        <v>0</v>
      </c>
      <c r="S40" s="9"/>
      <c r="T40" s="46"/>
      <c r="U40" s="46"/>
      <c r="V40" s="17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9"/>
      <c r="AH40" s="76">
        <f t="shared" si="10"/>
        <v>0</v>
      </c>
      <c r="AI40" s="77">
        <f t="shared" si="11"/>
        <v>0</v>
      </c>
    </row>
    <row r="41" spans="1:35" x14ac:dyDescent="0.25">
      <c r="A41" s="67" t="s">
        <v>102</v>
      </c>
      <c r="B41" s="3" t="s">
        <v>23</v>
      </c>
      <c r="E41" s="17">
        <v>4.5</v>
      </c>
      <c r="F41" s="18">
        <v>4.5</v>
      </c>
      <c r="G41" s="18">
        <v>4.5</v>
      </c>
      <c r="H41" s="18">
        <v>4.5</v>
      </c>
      <c r="I41" s="18">
        <v>4.5</v>
      </c>
      <c r="J41" s="18">
        <v>4.5</v>
      </c>
      <c r="K41" s="18">
        <v>4.5</v>
      </c>
      <c r="L41" s="18">
        <v>4.5</v>
      </c>
      <c r="M41" s="18">
        <v>4.5</v>
      </c>
      <c r="N41" s="18">
        <v>4.5</v>
      </c>
      <c r="O41" s="18">
        <v>4.5</v>
      </c>
      <c r="P41" s="19">
        <v>4.5</v>
      </c>
      <c r="Q41" s="70">
        <f t="shared" si="8"/>
        <v>54</v>
      </c>
      <c r="R41" s="71">
        <f t="shared" si="9"/>
        <v>4.5</v>
      </c>
      <c r="S41" s="9"/>
      <c r="T41" s="46"/>
      <c r="U41" s="46"/>
      <c r="V41" s="17">
        <v>4.5</v>
      </c>
      <c r="W41" s="18">
        <v>4.5</v>
      </c>
      <c r="X41" s="18">
        <v>4.5</v>
      </c>
      <c r="Y41" s="18">
        <v>4.5</v>
      </c>
      <c r="Z41" s="18">
        <v>4.5</v>
      </c>
      <c r="AA41" s="18">
        <v>4.5</v>
      </c>
      <c r="AB41" s="18">
        <v>4.5</v>
      </c>
      <c r="AC41" s="18">
        <v>4.5</v>
      </c>
      <c r="AD41" s="18">
        <v>4.5</v>
      </c>
      <c r="AE41" s="18">
        <v>4.5</v>
      </c>
      <c r="AF41" s="18">
        <v>4.5</v>
      </c>
      <c r="AG41" s="19">
        <v>4.5</v>
      </c>
      <c r="AH41" s="76">
        <f t="shared" si="10"/>
        <v>54</v>
      </c>
      <c r="AI41" s="77">
        <f t="shared" si="11"/>
        <v>4.5</v>
      </c>
    </row>
    <row r="42" spans="1:35" x14ac:dyDescent="0.25">
      <c r="A42" s="67" t="s">
        <v>102</v>
      </c>
      <c r="B42" s="3" t="s">
        <v>139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70">
        <f t="shared" si="8"/>
        <v>0</v>
      </c>
      <c r="R42" s="71">
        <f t="shared" si="9"/>
        <v>0</v>
      </c>
      <c r="S42" s="9"/>
      <c r="T42" s="46"/>
      <c r="U42" s="46"/>
      <c r="V42" s="17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9"/>
      <c r="AH42" s="76">
        <f t="shared" si="10"/>
        <v>0</v>
      </c>
      <c r="AI42" s="77">
        <f t="shared" si="11"/>
        <v>0</v>
      </c>
    </row>
    <row r="43" spans="1:35" x14ac:dyDescent="0.25">
      <c r="A43" s="67" t="s">
        <v>102</v>
      </c>
      <c r="B43" s="3" t="s">
        <v>130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70">
        <f t="shared" si="8"/>
        <v>0</v>
      </c>
      <c r="R43" s="71">
        <f t="shared" si="9"/>
        <v>0</v>
      </c>
      <c r="S43" s="9"/>
      <c r="T43" s="46"/>
      <c r="U43" s="46"/>
      <c r="V43" s="17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9"/>
      <c r="AH43" s="76">
        <f t="shared" si="10"/>
        <v>0</v>
      </c>
      <c r="AI43" s="77">
        <f t="shared" si="11"/>
        <v>0</v>
      </c>
    </row>
    <row r="44" spans="1:35" x14ac:dyDescent="0.25">
      <c r="A44" s="67" t="s">
        <v>102</v>
      </c>
      <c r="B44" s="3" t="s">
        <v>129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70">
        <f t="shared" si="8"/>
        <v>0</v>
      </c>
      <c r="R44" s="71">
        <f t="shared" si="9"/>
        <v>0</v>
      </c>
      <c r="S44" s="9"/>
      <c r="T44" s="46"/>
      <c r="U44" s="46"/>
      <c r="V44" s="17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9"/>
      <c r="AH44" s="76">
        <f t="shared" si="10"/>
        <v>0</v>
      </c>
      <c r="AI44" s="77">
        <f t="shared" si="11"/>
        <v>0</v>
      </c>
    </row>
    <row r="45" spans="1:35" s="2" customFormat="1" x14ac:dyDescent="0.25">
      <c r="A45" s="106" t="s">
        <v>102</v>
      </c>
      <c r="B45" s="2" t="s">
        <v>85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108">
        <f t="shared" si="8"/>
        <v>0</v>
      </c>
      <c r="R45" s="109">
        <f t="shared" si="9"/>
        <v>0</v>
      </c>
      <c r="S45" s="23"/>
      <c r="T45" s="48"/>
      <c r="U45" s="48"/>
      <c r="V45" s="20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78">
        <f t="shared" si="10"/>
        <v>0</v>
      </c>
      <c r="AI45" s="79">
        <f t="shared" si="11"/>
        <v>0</v>
      </c>
    </row>
    <row r="46" spans="1:35" x14ac:dyDescent="0.25">
      <c r="A46" s="68" t="s">
        <v>73</v>
      </c>
      <c r="B46" s="3" t="s">
        <v>22</v>
      </c>
      <c r="E46" s="17"/>
      <c r="F46" s="18"/>
      <c r="G46" s="18"/>
      <c r="H46" s="18">
        <v>369</v>
      </c>
      <c r="I46" s="18">
        <v>369</v>
      </c>
      <c r="J46" s="18">
        <v>369</v>
      </c>
      <c r="K46" s="18"/>
      <c r="L46" s="18"/>
      <c r="M46" s="18"/>
      <c r="N46" s="18"/>
      <c r="O46" s="18"/>
      <c r="P46" s="19"/>
      <c r="Q46" s="70">
        <f t="shared" si="8"/>
        <v>1107</v>
      </c>
      <c r="R46" s="71">
        <f t="shared" si="9"/>
        <v>92.25</v>
      </c>
      <c r="S46" s="9"/>
      <c r="T46" s="46"/>
      <c r="U46" s="46"/>
      <c r="V46" s="17"/>
      <c r="W46" s="18"/>
      <c r="X46" s="18"/>
      <c r="Y46" s="18">
        <v>375</v>
      </c>
      <c r="Z46" s="18">
        <v>375</v>
      </c>
      <c r="AA46" s="18">
        <v>375</v>
      </c>
      <c r="AB46" s="18"/>
      <c r="AC46" s="18"/>
      <c r="AD46" s="18"/>
      <c r="AE46" s="18"/>
      <c r="AF46" s="18"/>
      <c r="AG46" s="19"/>
      <c r="AH46" s="76">
        <f t="shared" si="10"/>
        <v>1125</v>
      </c>
      <c r="AI46" s="77">
        <f t="shared" si="11"/>
        <v>93.75</v>
      </c>
    </row>
    <row r="47" spans="1:35" x14ac:dyDescent="0.25">
      <c r="A47" s="68" t="s">
        <v>73</v>
      </c>
      <c r="B47" s="3" t="s">
        <v>105</v>
      </c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  <c r="Q47" s="70">
        <f t="shared" si="8"/>
        <v>0</v>
      </c>
      <c r="R47" s="73">
        <f t="shared" si="9"/>
        <v>0</v>
      </c>
      <c r="S47" s="9"/>
      <c r="T47" s="46"/>
      <c r="U47" s="46"/>
      <c r="V47" s="17"/>
      <c r="W47" s="18"/>
      <c r="X47" s="18"/>
      <c r="Y47" s="18"/>
      <c r="Z47" s="18"/>
      <c r="AA47" s="18">
        <v>300</v>
      </c>
      <c r="AB47" s="18"/>
      <c r="AC47" s="18"/>
      <c r="AD47" s="18"/>
      <c r="AE47" s="18"/>
      <c r="AF47" s="18"/>
      <c r="AG47" s="19"/>
      <c r="AH47" s="76">
        <f t="shared" si="10"/>
        <v>300</v>
      </c>
      <c r="AI47" s="77">
        <f t="shared" si="11"/>
        <v>25</v>
      </c>
    </row>
    <row r="48" spans="1:35" x14ac:dyDescent="0.25">
      <c r="A48" s="68" t="s">
        <v>73</v>
      </c>
      <c r="B48" s="3" t="s">
        <v>145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70">
        <f t="shared" si="8"/>
        <v>0</v>
      </c>
      <c r="R48" s="73">
        <f t="shared" si="9"/>
        <v>0</v>
      </c>
      <c r="S48" s="9"/>
      <c r="T48" s="46"/>
      <c r="U48" s="46"/>
      <c r="V48" s="17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9"/>
      <c r="AH48" s="76">
        <f t="shared" si="10"/>
        <v>0</v>
      </c>
      <c r="AI48" s="77">
        <f t="shared" si="11"/>
        <v>0</v>
      </c>
    </row>
    <row r="49" spans="1:35" x14ac:dyDescent="0.25">
      <c r="A49" s="68" t="s">
        <v>73</v>
      </c>
      <c r="B49" s="3" t="s">
        <v>24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70">
        <f t="shared" si="8"/>
        <v>0</v>
      </c>
      <c r="R49" s="73">
        <f t="shared" si="9"/>
        <v>0</v>
      </c>
      <c r="S49" s="9"/>
      <c r="T49" s="46"/>
      <c r="U49" s="46"/>
      <c r="V49" s="17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9"/>
      <c r="AH49" s="76">
        <f t="shared" si="10"/>
        <v>0</v>
      </c>
      <c r="AI49" s="77">
        <f t="shared" si="11"/>
        <v>0</v>
      </c>
    </row>
    <row r="50" spans="1:35" s="2" customFormat="1" x14ac:dyDescent="0.25">
      <c r="A50" s="69" t="s">
        <v>73</v>
      </c>
      <c r="B50" s="2" t="s">
        <v>85</v>
      </c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108">
        <f t="shared" si="8"/>
        <v>0</v>
      </c>
      <c r="R50" s="109">
        <f t="shared" si="9"/>
        <v>0</v>
      </c>
      <c r="S50" s="23"/>
      <c r="T50" s="48"/>
      <c r="U50" s="48"/>
      <c r="V50" s="20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2"/>
      <c r="AH50" s="78">
        <f t="shared" si="10"/>
        <v>0</v>
      </c>
      <c r="AI50" s="79">
        <f t="shared" si="11"/>
        <v>0</v>
      </c>
    </row>
    <row r="51" spans="1:35" x14ac:dyDescent="0.25">
      <c r="A51" s="68" t="s">
        <v>101</v>
      </c>
      <c r="B51" s="3" t="s">
        <v>100</v>
      </c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70">
        <f t="shared" si="8"/>
        <v>0</v>
      </c>
      <c r="R51" s="71">
        <f t="shared" si="9"/>
        <v>0</v>
      </c>
      <c r="S51" s="9"/>
      <c r="T51" s="46"/>
      <c r="U51" s="46"/>
      <c r="V51" s="17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9"/>
      <c r="AH51" s="76">
        <f t="shared" si="10"/>
        <v>0</v>
      </c>
      <c r="AI51" s="77">
        <f t="shared" si="11"/>
        <v>0</v>
      </c>
    </row>
    <row r="52" spans="1:35" x14ac:dyDescent="0.25">
      <c r="A52" s="68" t="s">
        <v>101</v>
      </c>
      <c r="B52" s="3" t="s">
        <v>99</v>
      </c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70">
        <f t="shared" si="8"/>
        <v>0</v>
      </c>
      <c r="R52" s="71">
        <f t="shared" si="9"/>
        <v>0</v>
      </c>
      <c r="S52" s="9"/>
      <c r="T52" s="46"/>
      <c r="U52" s="46"/>
      <c r="V52" s="17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9"/>
      <c r="AH52" s="76">
        <f t="shared" si="10"/>
        <v>0</v>
      </c>
      <c r="AI52" s="77">
        <f t="shared" si="11"/>
        <v>0</v>
      </c>
    </row>
    <row r="53" spans="1:35" x14ac:dyDescent="0.25">
      <c r="A53" s="68" t="s">
        <v>101</v>
      </c>
      <c r="B53" s="3" t="s">
        <v>119</v>
      </c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70">
        <f t="shared" si="8"/>
        <v>0</v>
      </c>
      <c r="R53" s="71">
        <f t="shared" si="9"/>
        <v>0</v>
      </c>
      <c r="S53" s="9"/>
      <c r="T53" s="46"/>
      <c r="U53" s="46"/>
      <c r="V53" s="17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9"/>
      <c r="AH53" s="76">
        <f t="shared" si="10"/>
        <v>0</v>
      </c>
      <c r="AI53" s="77">
        <f t="shared" si="11"/>
        <v>0</v>
      </c>
    </row>
    <row r="54" spans="1:35" x14ac:dyDescent="0.25">
      <c r="A54" s="68" t="s">
        <v>101</v>
      </c>
      <c r="B54" s="3" t="s">
        <v>98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70">
        <f t="shared" si="8"/>
        <v>0</v>
      </c>
      <c r="R54" s="71">
        <f t="shared" si="9"/>
        <v>0</v>
      </c>
      <c r="S54" s="9"/>
      <c r="T54" s="46"/>
      <c r="U54" s="46"/>
      <c r="V54" s="17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9"/>
      <c r="AH54" s="76">
        <f t="shared" si="10"/>
        <v>0</v>
      </c>
      <c r="AI54" s="77">
        <f t="shared" si="11"/>
        <v>0</v>
      </c>
    </row>
    <row r="55" spans="1:35" x14ac:dyDescent="0.25">
      <c r="A55" s="68" t="s">
        <v>101</v>
      </c>
      <c r="B55" s="3" t="s">
        <v>19</v>
      </c>
      <c r="E55" s="17">
        <v>18</v>
      </c>
      <c r="F55" s="18">
        <v>18</v>
      </c>
      <c r="G55" s="18">
        <v>18</v>
      </c>
      <c r="H55" s="18">
        <v>18</v>
      </c>
      <c r="I55" s="18">
        <v>18</v>
      </c>
      <c r="J55" s="18">
        <v>18</v>
      </c>
      <c r="K55" s="18">
        <v>18</v>
      </c>
      <c r="L55" s="18">
        <v>18</v>
      </c>
      <c r="M55" s="18">
        <v>18</v>
      </c>
      <c r="N55" s="18">
        <v>18</v>
      </c>
      <c r="O55" s="18">
        <v>18</v>
      </c>
      <c r="P55" s="19">
        <v>18</v>
      </c>
      <c r="Q55" s="70">
        <f t="shared" si="8"/>
        <v>216</v>
      </c>
      <c r="R55" s="71">
        <f t="shared" si="9"/>
        <v>18</v>
      </c>
      <c r="S55" s="9"/>
      <c r="T55" s="46"/>
      <c r="U55" s="46"/>
      <c r="V55" s="17">
        <v>18</v>
      </c>
      <c r="W55" s="18">
        <v>18</v>
      </c>
      <c r="X55" s="18">
        <v>18</v>
      </c>
      <c r="Y55" s="18">
        <v>18</v>
      </c>
      <c r="Z55" s="18">
        <v>18</v>
      </c>
      <c r="AA55" s="18">
        <v>18</v>
      </c>
      <c r="AB55" s="18">
        <v>18</v>
      </c>
      <c r="AC55" s="18">
        <v>18</v>
      </c>
      <c r="AD55" s="18">
        <v>18</v>
      </c>
      <c r="AE55" s="18">
        <v>18</v>
      </c>
      <c r="AF55" s="18">
        <v>18</v>
      </c>
      <c r="AG55" s="19">
        <v>18</v>
      </c>
      <c r="AH55" s="76">
        <f t="shared" si="10"/>
        <v>216</v>
      </c>
      <c r="AI55" s="77">
        <f t="shared" si="11"/>
        <v>18</v>
      </c>
    </row>
    <row r="56" spans="1:35" x14ac:dyDescent="0.25">
      <c r="A56" s="67" t="s">
        <v>101</v>
      </c>
      <c r="B56" s="3" t="s">
        <v>25</v>
      </c>
      <c r="E56" s="17">
        <v>15</v>
      </c>
      <c r="F56" s="18">
        <v>15</v>
      </c>
      <c r="G56" s="18">
        <v>15</v>
      </c>
      <c r="H56" s="18">
        <v>15</v>
      </c>
      <c r="I56" s="18">
        <v>15</v>
      </c>
      <c r="J56" s="18">
        <v>15</v>
      </c>
      <c r="K56" s="18">
        <v>15</v>
      </c>
      <c r="L56" s="18">
        <v>15</v>
      </c>
      <c r="M56" s="18">
        <v>15</v>
      </c>
      <c r="N56" s="18">
        <v>15</v>
      </c>
      <c r="O56" s="18">
        <v>15</v>
      </c>
      <c r="P56" s="19">
        <v>15</v>
      </c>
      <c r="Q56" s="70">
        <f t="shared" si="8"/>
        <v>180</v>
      </c>
      <c r="R56" s="71">
        <f t="shared" si="9"/>
        <v>15</v>
      </c>
      <c r="S56" s="9"/>
      <c r="T56" s="46"/>
      <c r="U56" s="46"/>
      <c r="V56" s="17">
        <v>15</v>
      </c>
      <c r="W56" s="18">
        <v>15</v>
      </c>
      <c r="X56" s="18">
        <v>15</v>
      </c>
      <c r="Y56" s="18">
        <v>15</v>
      </c>
      <c r="Z56" s="18">
        <v>15</v>
      </c>
      <c r="AA56" s="18">
        <v>15</v>
      </c>
      <c r="AB56" s="18">
        <v>15</v>
      </c>
      <c r="AC56" s="18">
        <v>15</v>
      </c>
      <c r="AD56" s="18">
        <v>15</v>
      </c>
      <c r="AE56" s="18">
        <v>15</v>
      </c>
      <c r="AF56" s="18">
        <v>15</v>
      </c>
      <c r="AG56" s="19">
        <v>15</v>
      </c>
      <c r="AH56" s="76">
        <f t="shared" si="10"/>
        <v>180</v>
      </c>
      <c r="AI56" s="77">
        <f t="shared" si="11"/>
        <v>15</v>
      </c>
    </row>
    <row r="57" spans="1:35" s="2" customFormat="1" x14ac:dyDescent="0.25">
      <c r="A57" s="106" t="s">
        <v>101</v>
      </c>
      <c r="B57" s="2" t="s">
        <v>85</v>
      </c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108">
        <f t="shared" si="8"/>
        <v>0</v>
      </c>
      <c r="R57" s="109">
        <f t="shared" si="9"/>
        <v>0</v>
      </c>
      <c r="S57" s="23"/>
      <c r="T57" s="48"/>
      <c r="U57" s="48"/>
      <c r="V57" s="20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2"/>
      <c r="AH57" s="78">
        <f t="shared" si="10"/>
        <v>0</v>
      </c>
      <c r="AI57" s="79">
        <f t="shared" si="11"/>
        <v>0</v>
      </c>
    </row>
    <row r="58" spans="1:35" x14ac:dyDescent="0.25">
      <c r="A58" s="68" t="s">
        <v>89</v>
      </c>
      <c r="B58" s="3" t="s">
        <v>2</v>
      </c>
      <c r="E58" s="17">
        <v>50</v>
      </c>
      <c r="F58" s="18">
        <v>50</v>
      </c>
      <c r="G58" s="18">
        <v>50</v>
      </c>
      <c r="H58" s="18">
        <v>50</v>
      </c>
      <c r="I58" s="18">
        <v>50</v>
      </c>
      <c r="J58" s="18">
        <v>50</v>
      </c>
      <c r="K58" s="18">
        <v>76</v>
      </c>
      <c r="L58" s="18">
        <v>60</v>
      </c>
      <c r="M58" s="18">
        <v>60</v>
      </c>
      <c r="N58" s="18">
        <v>60</v>
      </c>
      <c r="O58" s="18">
        <v>60</v>
      </c>
      <c r="P58" s="19">
        <v>60</v>
      </c>
      <c r="Q58" s="70">
        <f t="shared" si="8"/>
        <v>676</v>
      </c>
      <c r="R58" s="71">
        <f t="shared" si="9"/>
        <v>56.333333333333336</v>
      </c>
      <c r="S58" s="9"/>
      <c r="T58" s="46"/>
      <c r="U58" s="46"/>
      <c r="V58" s="17">
        <v>50</v>
      </c>
      <c r="W58" s="18">
        <v>50</v>
      </c>
      <c r="X58" s="18">
        <v>50</v>
      </c>
      <c r="Y58" s="18">
        <v>50</v>
      </c>
      <c r="Z58" s="18">
        <v>50</v>
      </c>
      <c r="AA58" s="18">
        <v>50</v>
      </c>
      <c r="AB58" s="18">
        <v>50</v>
      </c>
      <c r="AC58" s="18">
        <v>50</v>
      </c>
      <c r="AD58" s="18">
        <v>50</v>
      </c>
      <c r="AE58" s="18">
        <v>50</v>
      </c>
      <c r="AF58" s="18">
        <v>50</v>
      </c>
      <c r="AG58" s="19">
        <v>50</v>
      </c>
      <c r="AH58" s="76">
        <f t="shared" si="10"/>
        <v>600</v>
      </c>
      <c r="AI58" s="77">
        <f t="shared" si="11"/>
        <v>50</v>
      </c>
    </row>
    <row r="59" spans="1:35" x14ac:dyDescent="0.25">
      <c r="A59" s="68" t="s">
        <v>89</v>
      </c>
      <c r="B59" s="3" t="s">
        <v>0</v>
      </c>
      <c r="E59" s="17">
        <v>95</v>
      </c>
      <c r="F59" s="18">
        <v>95</v>
      </c>
      <c r="G59" s="18">
        <v>95</v>
      </c>
      <c r="H59" s="18">
        <v>95</v>
      </c>
      <c r="I59" s="18">
        <v>95</v>
      </c>
      <c r="J59" s="18">
        <v>95</v>
      </c>
      <c r="K59" s="18">
        <v>95</v>
      </c>
      <c r="L59" s="18">
        <v>95</v>
      </c>
      <c r="M59" s="18">
        <v>125</v>
      </c>
      <c r="N59" s="18">
        <v>95</v>
      </c>
      <c r="O59" s="18">
        <v>95</v>
      </c>
      <c r="P59" s="19">
        <v>95</v>
      </c>
      <c r="Q59" s="70">
        <f t="shared" si="8"/>
        <v>1170</v>
      </c>
      <c r="R59" s="71">
        <f t="shared" si="9"/>
        <v>97.5</v>
      </c>
      <c r="S59" s="9"/>
      <c r="T59" s="46"/>
      <c r="U59" s="46"/>
      <c r="V59" s="17">
        <v>100</v>
      </c>
      <c r="W59" s="18">
        <v>100</v>
      </c>
      <c r="X59" s="18">
        <v>100</v>
      </c>
      <c r="Y59" s="18">
        <v>100</v>
      </c>
      <c r="Z59" s="18">
        <v>100</v>
      </c>
      <c r="AA59" s="18">
        <v>100</v>
      </c>
      <c r="AB59" s="18">
        <v>100</v>
      </c>
      <c r="AC59" s="18">
        <v>100</v>
      </c>
      <c r="AD59" s="18">
        <v>100</v>
      </c>
      <c r="AE59" s="18">
        <v>100</v>
      </c>
      <c r="AF59" s="18">
        <v>100</v>
      </c>
      <c r="AG59" s="19">
        <v>100</v>
      </c>
      <c r="AH59" s="76">
        <f t="shared" si="10"/>
        <v>1200</v>
      </c>
      <c r="AI59" s="77">
        <f t="shared" si="11"/>
        <v>100</v>
      </c>
    </row>
    <row r="60" spans="1:35" x14ac:dyDescent="0.25">
      <c r="A60" s="68" t="s">
        <v>89</v>
      </c>
      <c r="B60" s="3" t="s">
        <v>1</v>
      </c>
      <c r="E60" s="17">
        <v>65</v>
      </c>
      <c r="F60" s="18"/>
      <c r="G60" s="18"/>
      <c r="H60" s="18"/>
      <c r="I60" s="18"/>
      <c r="J60" s="18"/>
      <c r="K60" s="18">
        <v>75</v>
      </c>
      <c r="L60" s="18"/>
      <c r="M60" s="18"/>
      <c r="N60" s="18"/>
      <c r="O60" s="18"/>
      <c r="P60" s="19"/>
      <c r="Q60" s="70">
        <f t="shared" si="8"/>
        <v>140</v>
      </c>
      <c r="R60" s="71">
        <f t="shared" si="9"/>
        <v>11.666666666666666</v>
      </c>
      <c r="S60" s="9"/>
      <c r="T60" s="46"/>
      <c r="U60" s="46"/>
      <c r="V60" s="17">
        <v>65</v>
      </c>
      <c r="W60" s="18"/>
      <c r="X60" s="18"/>
      <c r="Y60" s="18"/>
      <c r="Z60" s="18"/>
      <c r="AA60" s="18"/>
      <c r="AB60" s="18">
        <v>65</v>
      </c>
      <c r="AC60" s="18"/>
      <c r="AD60" s="18"/>
      <c r="AE60" s="18"/>
      <c r="AF60" s="18"/>
      <c r="AG60" s="19"/>
      <c r="AH60" s="76">
        <f t="shared" si="10"/>
        <v>130</v>
      </c>
      <c r="AI60" s="77">
        <f t="shared" si="11"/>
        <v>10.833333333333334</v>
      </c>
    </row>
    <row r="61" spans="1:35" x14ac:dyDescent="0.25">
      <c r="A61" s="68" t="s">
        <v>89</v>
      </c>
      <c r="B61" s="3" t="s">
        <v>85</v>
      </c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70">
        <f t="shared" si="8"/>
        <v>0</v>
      </c>
      <c r="R61" s="71">
        <f t="shared" si="9"/>
        <v>0</v>
      </c>
      <c r="S61" s="9"/>
      <c r="T61" s="46"/>
      <c r="U61" s="46"/>
      <c r="V61" s="17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9"/>
      <c r="AH61" s="76">
        <f t="shared" si="10"/>
        <v>0</v>
      </c>
      <c r="AI61" s="77">
        <f t="shared" si="11"/>
        <v>0</v>
      </c>
    </row>
    <row r="62" spans="1:35" s="2" customFormat="1" x14ac:dyDescent="0.25">
      <c r="A62" s="69" t="s">
        <v>89</v>
      </c>
      <c r="B62" s="2" t="s">
        <v>85</v>
      </c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  <c r="Q62" s="108">
        <f t="shared" si="8"/>
        <v>0</v>
      </c>
      <c r="R62" s="109">
        <f t="shared" si="9"/>
        <v>0</v>
      </c>
      <c r="S62" s="23"/>
      <c r="T62" s="48"/>
      <c r="U62" s="48"/>
      <c r="V62" s="20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2"/>
      <c r="AH62" s="78">
        <f t="shared" si="10"/>
        <v>0</v>
      </c>
      <c r="AI62" s="79">
        <f t="shared" si="11"/>
        <v>0</v>
      </c>
    </row>
    <row r="63" spans="1:35" x14ac:dyDescent="0.25">
      <c r="A63" s="68" t="s">
        <v>96</v>
      </c>
      <c r="B63" s="3" t="s">
        <v>97</v>
      </c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70">
        <f t="shared" ref="Q63:Q94" si="12">SUM(E63:P63)</f>
        <v>0</v>
      </c>
      <c r="R63" s="71">
        <f t="shared" ref="R63:R94" si="13">Q63/12</f>
        <v>0</v>
      </c>
      <c r="S63" s="9"/>
      <c r="T63" s="46"/>
      <c r="U63" s="46"/>
      <c r="V63" s="17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9"/>
      <c r="AH63" s="76">
        <f t="shared" ref="AH63:AH94" si="14">SUM(V63:AG63)</f>
        <v>0</v>
      </c>
      <c r="AI63" s="77">
        <f t="shared" ref="AI63:AI94" si="15">AH63/12</f>
        <v>0</v>
      </c>
    </row>
    <row r="64" spans="1:35" x14ac:dyDescent="0.25">
      <c r="A64" s="68" t="s">
        <v>96</v>
      </c>
      <c r="B64" s="3" t="s">
        <v>155</v>
      </c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70">
        <f t="shared" si="12"/>
        <v>0</v>
      </c>
      <c r="R64" s="71">
        <f t="shared" si="13"/>
        <v>0</v>
      </c>
      <c r="S64" s="9"/>
      <c r="T64" s="46"/>
      <c r="U64" s="46"/>
      <c r="V64" s="17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9"/>
      <c r="AH64" s="76">
        <f t="shared" si="14"/>
        <v>0</v>
      </c>
      <c r="AI64" s="77">
        <f t="shared" si="15"/>
        <v>0</v>
      </c>
    </row>
    <row r="65" spans="1:35" x14ac:dyDescent="0.25">
      <c r="A65" s="68" t="s">
        <v>96</v>
      </c>
      <c r="B65" s="3" t="s">
        <v>156</v>
      </c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70">
        <f t="shared" si="12"/>
        <v>0</v>
      </c>
      <c r="R65" s="71">
        <f t="shared" si="13"/>
        <v>0</v>
      </c>
      <c r="S65" s="9"/>
      <c r="T65" s="46"/>
      <c r="U65" s="46"/>
      <c r="V65" s="17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9"/>
      <c r="AH65" s="76">
        <f t="shared" si="14"/>
        <v>0</v>
      </c>
      <c r="AI65" s="77">
        <f t="shared" si="15"/>
        <v>0</v>
      </c>
    </row>
    <row r="66" spans="1:35" s="2" customFormat="1" x14ac:dyDescent="0.25">
      <c r="A66" s="69" t="s">
        <v>96</v>
      </c>
      <c r="B66" s="2" t="s">
        <v>85</v>
      </c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  <c r="Q66" s="108">
        <f t="shared" si="12"/>
        <v>0</v>
      </c>
      <c r="R66" s="109">
        <f t="shared" si="13"/>
        <v>0</v>
      </c>
      <c r="S66" s="23"/>
      <c r="T66" s="48"/>
      <c r="U66" s="48"/>
      <c r="V66" s="20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2"/>
      <c r="AH66" s="78">
        <f t="shared" si="14"/>
        <v>0</v>
      </c>
      <c r="AI66" s="79">
        <f t="shared" si="15"/>
        <v>0</v>
      </c>
    </row>
    <row r="67" spans="1:35" x14ac:dyDescent="0.25">
      <c r="A67" s="68" t="s">
        <v>147</v>
      </c>
      <c r="B67" s="3" t="s">
        <v>149</v>
      </c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70">
        <f t="shared" si="12"/>
        <v>0</v>
      </c>
      <c r="R67" s="71">
        <f t="shared" si="13"/>
        <v>0</v>
      </c>
      <c r="S67" s="9"/>
      <c r="T67" s="46"/>
      <c r="U67" s="46"/>
      <c r="V67" s="17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9"/>
      <c r="AH67" s="76">
        <f t="shared" si="14"/>
        <v>0</v>
      </c>
      <c r="AI67" s="77">
        <f t="shared" si="15"/>
        <v>0</v>
      </c>
    </row>
    <row r="68" spans="1:35" x14ac:dyDescent="0.25">
      <c r="A68" s="68" t="s">
        <v>147</v>
      </c>
      <c r="B68" s="3" t="s">
        <v>150</v>
      </c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70">
        <f t="shared" si="12"/>
        <v>0</v>
      </c>
      <c r="R68" s="71">
        <f t="shared" si="13"/>
        <v>0</v>
      </c>
      <c r="S68" s="9"/>
      <c r="T68" s="46"/>
      <c r="U68" s="46"/>
      <c r="V68" s="17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76">
        <f t="shared" si="14"/>
        <v>0</v>
      </c>
      <c r="AI68" s="77">
        <f t="shared" si="15"/>
        <v>0</v>
      </c>
    </row>
    <row r="69" spans="1:35" x14ac:dyDescent="0.25">
      <c r="A69" s="68" t="s">
        <v>147</v>
      </c>
      <c r="B69" s="3" t="s">
        <v>151</v>
      </c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  <c r="Q69" s="70">
        <f t="shared" si="12"/>
        <v>0</v>
      </c>
      <c r="R69" s="71">
        <f t="shared" si="13"/>
        <v>0</v>
      </c>
      <c r="S69" s="9"/>
      <c r="T69" s="46"/>
      <c r="U69" s="46"/>
      <c r="V69" s="17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9"/>
      <c r="AH69" s="76">
        <f t="shared" si="14"/>
        <v>0</v>
      </c>
      <c r="AI69" s="77">
        <f t="shared" si="15"/>
        <v>0</v>
      </c>
    </row>
    <row r="70" spans="1:35" x14ac:dyDescent="0.25">
      <c r="A70" s="68" t="s">
        <v>147</v>
      </c>
      <c r="B70" s="1" t="s">
        <v>152</v>
      </c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70">
        <f t="shared" si="12"/>
        <v>0</v>
      </c>
      <c r="R70" s="71">
        <f t="shared" si="13"/>
        <v>0</v>
      </c>
      <c r="S70" s="9"/>
      <c r="T70" s="46"/>
      <c r="U70" s="46"/>
      <c r="V70" s="17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76">
        <f t="shared" si="14"/>
        <v>0</v>
      </c>
      <c r="AI70" s="77">
        <f t="shared" si="15"/>
        <v>0</v>
      </c>
    </row>
    <row r="71" spans="1:35" s="2" customFormat="1" x14ac:dyDescent="0.25">
      <c r="A71" s="69" t="s">
        <v>147</v>
      </c>
      <c r="B71" s="2" t="s">
        <v>148</v>
      </c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108">
        <f t="shared" si="12"/>
        <v>0</v>
      </c>
      <c r="R71" s="109">
        <f t="shared" si="13"/>
        <v>0</v>
      </c>
      <c r="S71" s="23"/>
      <c r="T71" s="48"/>
      <c r="U71" s="48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2"/>
      <c r="AH71" s="78">
        <f t="shared" si="14"/>
        <v>0</v>
      </c>
      <c r="AI71" s="79">
        <f t="shared" si="15"/>
        <v>0</v>
      </c>
    </row>
    <row r="72" spans="1:35" x14ac:dyDescent="0.25">
      <c r="A72" s="67" t="s">
        <v>109</v>
      </c>
      <c r="B72" s="3" t="s">
        <v>59</v>
      </c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70">
        <f t="shared" si="12"/>
        <v>0</v>
      </c>
      <c r="R72" s="71">
        <f t="shared" si="13"/>
        <v>0</v>
      </c>
      <c r="S72" s="9"/>
      <c r="T72" s="46"/>
      <c r="U72" s="46"/>
      <c r="V72" s="17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9"/>
      <c r="AH72" s="76">
        <f t="shared" si="14"/>
        <v>0</v>
      </c>
      <c r="AI72" s="77">
        <f t="shared" si="15"/>
        <v>0</v>
      </c>
    </row>
    <row r="73" spans="1:35" x14ac:dyDescent="0.25">
      <c r="A73" s="67" t="s">
        <v>109</v>
      </c>
      <c r="B73" s="3" t="s">
        <v>111</v>
      </c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/>
      <c r="Q73" s="70">
        <f t="shared" si="12"/>
        <v>0</v>
      </c>
      <c r="R73" s="71">
        <f t="shared" si="13"/>
        <v>0</v>
      </c>
      <c r="S73" s="9"/>
      <c r="T73" s="46"/>
      <c r="U73" s="46"/>
      <c r="V73" s="17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9"/>
      <c r="AH73" s="76">
        <f t="shared" si="14"/>
        <v>0</v>
      </c>
      <c r="AI73" s="77">
        <f t="shared" si="15"/>
        <v>0</v>
      </c>
    </row>
    <row r="74" spans="1:35" x14ac:dyDescent="0.25">
      <c r="A74" s="67" t="s">
        <v>109</v>
      </c>
      <c r="B74" s="3" t="s">
        <v>144</v>
      </c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  <c r="Q74" s="70">
        <f t="shared" si="12"/>
        <v>0</v>
      </c>
      <c r="R74" s="71">
        <f t="shared" si="13"/>
        <v>0</v>
      </c>
      <c r="S74" s="9"/>
      <c r="T74" s="46"/>
      <c r="U74" s="46"/>
      <c r="V74" s="17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9"/>
      <c r="AH74" s="76">
        <f t="shared" si="14"/>
        <v>0</v>
      </c>
      <c r="AI74" s="77">
        <f t="shared" si="15"/>
        <v>0</v>
      </c>
    </row>
    <row r="75" spans="1:35" x14ac:dyDescent="0.25">
      <c r="A75" s="67" t="s">
        <v>109</v>
      </c>
      <c r="B75" s="3" t="s">
        <v>110</v>
      </c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9"/>
      <c r="Q75" s="70">
        <f t="shared" si="12"/>
        <v>0</v>
      </c>
      <c r="R75" s="71">
        <f t="shared" si="13"/>
        <v>0</v>
      </c>
      <c r="S75" s="9"/>
      <c r="T75" s="46"/>
      <c r="U75" s="46"/>
      <c r="V75" s="17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9"/>
      <c r="AH75" s="76">
        <f t="shared" si="14"/>
        <v>0</v>
      </c>
      <c r="AI75" s="77">
        <f t="shared" si="15"/>
        <v>0</v>
      </c>
    </row>
    <row r="76" spans="1:35" x14ac:dyDescent="0.25">
      <c r="A76" s="67" t="s">
        <v>109</v>
      </c>
      <c r="B76" s="3" t="s">
        <v>112</v>
      </c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9"/>
      <c r="Q76" s="70">
        <f t="shared" si="12"/>
        <v>0</v>
      </c>
      <c r="R76" s="71">
        <f t="shared" si="13"/>
        <v>0</v>
      </c>
      <c r="S76" s="9"/>
      <c r="T76" s="46"/>
      <c r="U76" s="46"/>
      <c r="V76" s="17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9"/>
      <c r="AH76" s="76">
        <f t="shared" si="14"/>
        <v>0</v>
      </c>
      <c r="AI76" s="77">
        <f t="shared" si="15"/>
        <v>0</v>
      </c>
    </row>
    <row r="77" spans="1:35" s="2" customFormat="1" x14ac:dyDescent="0.25">
      <c r="A77" s="106" t="s">
        <v>109</v>
      </c>
      <c r="B77" s="2" t="s">
        <v>85</v>
      </c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108">
        <f t="shared" si="12"/>
        <v>0</v>
      </c>
      <c r="R77" s="109">
        <f t="shared" si="13"/>
        <v>0</v>
      </c>
      <c r="S77" s="23"/>
      <c r="T77" s="48"/>
      <c r="U77" s="48"/>
      <c r="V77" s="20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2"/>
      <c r="AH77" s="78">
        <f t="shared" si="14"/>
        <v>0</v>
      </c>
      <c r="AI77" s="79">
        <f t="shared" si="15"/>
        <v>0</v>
      </c>
    </row>
    <row r="78" spans="1:35" x14ac:dyDescent="0.25">
      <c r="A78" s="68" t="s">
        <v>69</v>
      </c>
      <c r="B78" s="3" t="s">
        <v>136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9"/>
      <c r="Q78" s="70">
        <f t="shared" si="12"/>
        <v>0</v>
      </c>
      <c r="R78" s="71">
        <f t="shared" si="13"/>
        <v>0</v>
      </c>
      <c r="S78" s="9"/>
      <c r="T78" s="46"/>
      <c r="U78" s="46"/>
      <c r="V78" s="17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9"/>
      <c r="AH78" s="76">
        <f t="shared" si="14"/>
        <v>0</v>
      </c>
      <c r="AI78" s="77">
        <f t="shared" si="15"/>
        <v>0</v>
      </c>
    </row>
    <row r="79" spans="1:35" s="2" customFormat="1" x14ac:dyDescent="0.25">
      <c r="A79" s="69" t="s">
        <v>69</v>
      </c>
      <c r="B79" s="2" t="s">
        <v>85</v>
      </c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/>
      <c r="Q79" s="108">
        <f t="shared" si="12"/>
        <v>0</v>
      </c>
      <c r="R79" s="109">
        <f t="shared" si="13"/>
        <v>0</v>
      </c>
      <c r="S79" s="23"/>
      <c r="T79" s="48"/>
      <c r="U79" s="48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2"/>
      <c r="AH79" s="78">
        <f t="shared" si="14"/>
        <v>0</v>
      </c>
      <c r="AI79" s="79">
        <f t="shared" si="15"/>
        <v>0</v>
      </c>
    </row>
    <row r="80" spans="1:35" x14ac:dyDescent="0.25">
      <c r="A80" s="68" t="s">
        <v>95</v>
      </c>
      <c r="B80" s="3" t="s">
        <v>104</v>
      </c>
      <c r="E80" s="17">
        <v>485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9"/>
      <c r="Q80" s="70">
        <f>SUM(E80:P80)</f>
        <v>485</v>
      </c>
      <c r="R80" s="71">
        <f t="shared" si="13"/>
        <v>40.416666666666664</v>
      </c>
      <c r="S80" s="9"/>
      <c r="T80" s="46"/>
      <c r="U80" s="46"/>
      <c r="V80" s="17">
        <v>480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9"/>
      <c r="AH80" s="76">
        <f t="shared" si="14"/>
        <v>480</v>
      </c>
      <c r="AI80" s="77">
        <f t="shared" si="15"/>
        <v>40</v>
      </c>
    </row>
    <row r="81" spans="1:35" x14ac:dyDescent="0.25">
      <c r="A81" s="68" t="s">
        <v>95</v>
      </c>
      <c r="B81" s="3" t="s">
        <v>35</v>
      </c>
      <c r="Q81" s="44">
        <f>SUM(E81:P81)</f>
        <v>0</v>
      </c>
      <c r="R81" s="74">
        <f t="shared" si="13"/>
        <v>0</v>
      </c>
      <c r="S81" s="10"/>
      <c r="T81" s="49"/>
      <c r="U81" s="49"/>
      <c r="V81" s="4">
        <v>50</v>
      </c>
      <c r="W81" s="7">
        <v>50</v>
      </c>
      <c r="X81" s="7">
        <v>50</v>
      </c>
      <c r="Y81" s="7">
        <v>50</v>
      </c>
      <c r="Z81" s="7">
        <v>50</v>
      </c>
      <c r="AA81" s="7">
        <v>50</v>
      </c>
      <c r="AB81" s="7">
        <v>50</v>
      </c>
      <c r="AC81" s="7">
        <v>50</v>
      </c>
      <c r="AD81" s="7">
        <v>50</v>
      </c>
      <c r="AE81" s="7">
        <v>50</v>
      </c>
      <c r="AF81" s="7">
        <v>50</v>
      </c>
      <c r="AG81" s="8">
        <v>50</v>
      </c>
      <c r="AH81" s="80">
        <f t="shared" si="14"/>
        <v>600</v>
      </c>
      <c r="AI81" s="14">
        <f t="shared" si="15"/>
        <v>50</v>
      </c>
    </row>
    <row r="82" spans="1:35" x14ac:dyDescent="0.25">
      <c r="A82" s="68" t="s">
        <v>95</v>
      </c>
      <c r="B82" s="3" t="s">
        <v>37</v>
      </c>
      <c r="Q82" s="44">
        <f>SUM(E82:P82)</f>
        <v>0</v>
      </c>
      <c r="R82" s="74">
        <f t="shared" si="13"/>
        <v>0</v>
      </c>
      <c r="S82" s="10"/>
      <c r="T82" s="49"/>
      <c r="U82" s="49"/>
      <c r="V82" s="4">
        <v>60</v>
      </c>
      <c r="Y82" s="7">
        <v>60</v>
      </c>
      <c r="AB82" s="7">
        <v>60</v>
      </c>
      <c r="AE82" s="7">
        <v>60</v>
      </c>
      <c r="AH82" s="80">
        <f t="shared" si="14"/>
        <v>240</v>
      </c>
      <c r="AI82" s="14">
        <f t="shared" si="15"/>
        <v>20</v>
      </c>
    </row>
    <row r="83" spans="1:35" x14ac:dyDescent="0.25">
      <c r="A83" s="68" t="s">
        <v>95</v>
      </c>
      <c r="B83" s="3" t="s">
        <v>21</v>
      </c>
      <c r="E83" s="17">
        <v>200</v>
      </c>
      <c r="F83" s="18">
        <v>200</v>
      </c>
      <c r="G83" s="18">
        <v>200</v>
      </c>
      <c r="H83" s="18">
        <v>200</v>
      </c>
      <c r="I83" s="18">
        <v>200</v>
      </c>
      <c r="J83" s="18">
        <v>200</v>
      </c>
      <c r="K83" s="18">
        <v>200</v>
      </c>
      <c r="L83" s="18">
        <v>200</v>
      </c>
      <c r="M83" s="18">
        <v>200</v>
      </c>
      <c r="N83" s="18">
        <v>200</v>
      </c>
      <c r="O83" s="18">
        <v>200</v>
      </c>
      <c r="P83" s="19">
        <v>200</v>
      </c>
      <c r="Q83" s="70">
        <f>SUM(E83:P83)</f>
        <v>2400</v>
      </c>
      <c r="R83" s="71">
        <f t="shared" si="13"/>
        <v>200</v>
      </c>
      <c r="S83" s="9"/>
      <c r="T83" s="46"/>
      <c r="U83" s="46"/>
      <c r="V83" s="17">
        <v>200</v>
      </c>
      <c r="W83" s="18">
        <v>200</v>
      </c>
      <c r="X83" s="18">
        <v>200</v>
      </c>
      <c r="Y83" s="18">
        <v>200</v>
      </c>
      <c r="Z83" s="18">
        <v>200</v>
      </c>
      <c r="AA83" s="18">
        <v>200</v>
      </c>
      <c r="AB83" s="18">
        <v>200</v>
      </c>
      <c r="AC83" s="18">
        <v>200</v>
      </c>
      <c r="AD83" s="18">
        <v>200</v>
      </c>
      <c r="AE83" s="18">
        <v>200</v>
      </c>
      <c r="AF83" s="18">
        <v>200</v>
      </c>
      <c r="AG83" s="19">
        <v>200</v>
      </c>
      <c r="AH83" s="76">
        <f t="shared" si="14"/>
        <v>2400</v>
      </c>
      <c r="AI83" s="77">
        <f t="shared" si="15"/>
        <v>200</v>
      </c>
    </row>
    <row r="84" spans="1:35" x14ac:dyDescent="0.25">
      <c r="A84" s="68" t="s">
        <v>95</v>
      </c>
      <c r="B84" s="3" t="s">
        <v>36</v>
      </c>
      <c r="Q84" s="44">
        <f>SUM(E84:P84)</f>
        <v>0</v>
      </c>
      <c r="R84" s="74">
        <f t="shared" si="13"/>
        <v>0</v>
      </c>
      <c r="S84" s="10"/>
      <c r="T84" s="49"/>
      <c r="U84" s="49"/>
      <c r="V84" s="4">
        <v>75</v>
      </c>
      <c r="W84" s="7">
        <v>75</v>
      </c>
      <c r="X84" s="7">
        <v>75</v>
      </c>
      <c r="Y84" s="7">
        <v>75</v>
      </c>
      <c r="Z84" s="7">
        <v>75</v>
      </c>
      <c r="AA84" s="7">
        <v>75</v>
      </c>
      <c r="AB84" s="7">
        <v>75</v>
      </c>
      <c r="AC84" s="7">
        <v>75</v>
      </c>
      <c r="AD84" s="7">
        <v>75</v>
      </c>
      <c r="AE84" s="7">
        <v>75</v>
      </c>
      <c r="AF84" s="7">
        <v>75</v>
      </c>
      <c r="AG84" s="8">
        <v>75</v>
      </c>
      <c r="AH84" s="80">
        <f t="shared" si="14"/>
        <v>900</v>
      </c>
      <c r="AI84" s="14">
        <f t="shared" si="15"/>
        <v>75</v>
      </c>
    </row>
    <row r="85" spans="1:35" x14ac:dyDescent="0.25">
      <c r="A85" s="68" t="s">
        <v>95</v>
      </c>
      <c r="B85" s="3" t="s">
        <v>3</v>
      </c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9"/>
      <c r="Q85" s="70">
        <f>SUM(E85:P85)</f>
        <v>0</v>
      </c>
      <c r="R85" s="71">
        <f t="shared" si="13"/>
        <v>0</v>
      </c>
      <c r="S85" s="9"/>
      <c r="T85" s="46"/>
      <c r="U85" s="46"/>
      <c r="V85" s="17">
        <v>85</v>
      </c>
      <c r="W85" s="18">
        <v>85</v>
      </c>
      <c r="X85" s="18">
        <v>85</v>
      </c>
      <c r="Y85" s="18">
        <v>85</v>
      </c>
      <c r="Z85" s="18">
        <v>85</v>
      </c>
      <c r="AA85" s="18">
        <v>85</v>
      </c>
      <c r="AB85" s="18">
        <v>85</v>
      </c>
      <c r="AC85" s="18">
        <v>85</v>
      </c>
      <c r="AD85" s="18">
        <v>85</v>
      </c>
      <c r="AE85" s="18">
        <v>85</v>
      </c>
      <c r="AF85" s="18">
        <v>85</v>
      </c>
      <c r="AG85" s="19">
        <v>85</v>
      </c>
      <c r="AH85" s="76">
        <f t="shared" si="14"/>
        <v>1020</v>
      </c>
      <c r="AI85" s="77">
        <f t="shared" si="15"/>
        <v>85</v>
      </c>
    </row>
    <row r="86" spans="1:35" s="2" customFormat="1" x14ac:dyDescent="0.25">
      <c r="A86" s="69" t="s">
        <v>95</v>
      </c>
      <c r="B86" s="2" t="s">
        <v>85</v>
      </c>
      <c r="E86" s="2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108"/>
      <c r="R86" s="109">
        <f t="shared" si="13"/>
        <v>0</v>
      </c>
      <c r="S86" s="23"/>
      <c r="T86" s="48"/>
      <c r="U86" s="48"/>
      <c r="V86" s="20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2"/>
      <c r="AH86" s="78">
        <f t="shared" si="14"/>
        <v>0</v>
      </c>
      <c r="AI86" s="79">
        <f t="shared" si="15"/>
        <v>0</v>
      </c>
    </row>
    <row r="87" spans="1:35" x14ac:dyDescent="0.25">
      <c r="A87" s="68" t="s">
        <v>103</v>
      </c>
      <c r="B87" s="3" t="s">
        <v>17</v>
      </c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9"/>
      <c r="Q87" s="70">
        <f>SUM(E87:P87)</f>
        <v>0</v>
      </c>
      <c r="R87" s="71">
        <f t="shared" si="13"/>
        <v>0</v>
      </c>
      <c r="S87" s="9"/>
      <c r="T87" s="46"/>
      <c r="U87" s="46"/>
      <c r="V87" s="17">
        <v>40</v>
      </c>
      <c r="W87" s="18"/>
      <c r="X87" s="18"/>
      <c r="Y87" s="18"/>
      <c r="Z87" s="18"/>
      <c r="AA87" s="18"/>
      <c r="AB87" s="18">
        <v>40</v>
      </c>
      <c r="AC87" s="18"/>
      <c r="AD87" s="18"/>
      <c r="AE87" s="18"/>
      <c r="AF87" s="18"/>
      <c r="AG87" s="19"/>
      <c r="AH87" s="76">
        <f t="shared" si="14"/>
        <v>80</v>
      </c>
      <c r="AI87" s="77">
        <f t="shared" si="15"/>
        <v>6.666666666666667</v>
      </c>
    </row>
    <row r="88" spans="1:35" x14ac:dyDescent="0.25">
      <c r="A88" s="68" t="s">
        <v>103</v>
      </c>
      <c r="B88" s="3" t="s">
        <v>125</v>
      </c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9"/>
      <c r="Q88" s="70">
        <f>SUM(E88:P88)</f>
        <v>0</v>
      </c>
      <c r="R88" s="71">
        <f t="shared" si="13"/>
        <v>0</v>
      </c>
      <c r="S88" s="9"/>
      <c r="T88" s="46"/>
      <c r="U88" s="46"/>
      <c r="V88" s="17">
        <v>15</v>
      </c>
      <c r="W88" s="18">
        <v>15</v>
      </c>
      <c r="X88" s="18">
        <v>15</v>
      </c>
      <c r="Y88" s="18">
        <v>15</v>
      </c>
      <c r="Z88" s="18">
        <v>15</v>
      </c>
      <c r="AA88" s="18">
        <v>15</v>
      </c>
      <c r="AB88" s="18">
        <v>15</v>
      </c>
      <c r="AC88" s="18">
        <v>15</v>
      </c>
      <c r="AD88" s="18">
        <v>15</v>
      </c>
      <c r="AE88" s="18">
        <v>15</v>
      </c>
      <c r="AF88" s="18">
        <v>15</v>
      </c>
      <c r="AG88" s="19">
        <v>15</v>
      </c>
      <c r="AH88" s="76">
        <f t="shared" si="14"/>
        <v>180</v>
      </c>
      <c r="AI88" s="77">
        <f t="shared" si="15"/>
        <v>15</v>
      </c>
    </row>
    <row r="89" spans="1:35" x14ac:dyDescent="0.25">
      <c r="A89" s="68" t="s">
        <v>103</v>
      </c>
      <c r="B89" s="3" t="s">
        <v>18</v>
      </c>
      <c r="E89" s="17">
        <v>200</v>
      </c>
      <c r="F89" s="18">
        <v>200</v>
      </c>
      <c r="G89" s="18">
        <v>200</v>
      </c>
      <c r="H89" s="18">
        <v>200</v>
      </c>
      <c r="I89" s="18">
        <v>200</v>
      </c>
      <c r="J89" s="18">
        <v>200</v>
      </c>
      <c r="K89" s="18">
        <v>200</v>
      </c>
      <c r="L89" s="18">
        <v>200</v>
      </c>
      <c r="M89" s="18">
        <v>200</v>
      </c>
      <c r="N89" s="18">
        <v>200</v>
      </c>
      <c r="O89" s="18">
        <v>200</v>
      </c>
      <c r="P89" s="19">
        <v>200</v>
      </c>
      <c r="Q89" s="70">
        <f>SUM(E89:P89)</f>
        <v>2400</v>
      </c>
      <c r="R89" s="71">
        <f t="shared" si="13"/>
        <v>200</v>
      </c>
      <c r="S89" s="9"/>
      <c r="T89" s="46"/>
      <c r="U89" s="46"/>
      <c r="V89" s="17">
        <v>200</v>
      </c>
      <c r="W89" s="18">
        <v>200</v>
      </c>
      <c r="X89" s="18">
        <v>200</v>
      </c>
      <c r="Y89" s="18">
        <v>200</v>
      </c>
      <c r="Z89" s="18">
        <v>200</v>
      </c>
      <c r="AA89" s="18">
        <v>200</v>
      </c>
      <c r="AB89" s="18">
        <v>200</v>
      </c>
      <c r="AC89" s="18">
        <v>200</v>
      </c>
      <c r="AD89" s="18">
        <v>200</v>
      </c>
      <c r="AE89" s="18">
        <v>200</v>
      </c>
      <c r="AF89" s="18">
        <v>200</v>
      </c>
      <c r="AG89" s="19">
        <v>200</v>
      </c>
      <c r="AH89" s="76">
        <f t="shared" si="14"/>
        <v>2400</v>
      </c>
      <c r="AI89" s="77">
        <f t="shared" si="15"/>
        <v>200</v>
      </c>
    </row>
    <row r="90" spans="1:35" x14ac:dyDescent="0.25">
      <c r="A90" s="68" t="s">
        <v>103</v>
      </c>
      <c r="B90" s="3" t="s">
        <v>126</v>
      </c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9"/>
      <c r="Q90" s="70">
        <f>SUM(E90:P90)</f>
        <v>0</v>
      </c>
      <c r="R90" s="71">
        <f t="shared" si="13"/>
        <v>0</v>
      </c>
      <c r="S90" s="9"/>
      <c r="T90" s="46"/>
      <c r="U90" s="46"/>
      <c r="V90" s="17">
        <v>15</v>
      </c>
      <c r="W90" s="18">
        <v>15</v>
      </c>
      <c r="X90" s="18">
        <v>15</v>
      </c>
      <c r="Y90" s="18">
        <v>15</v>
      </c>
      <c r="Z90" s="18">
        <v>15</v>
      </c>
      <c r="AA90" s="18">
        <v>15</v>
      </c>
      <c r="AB90" s="18">
        <v>15</v>
      </c>
      <c r="AC90" s="18">
        <v>15</v>
      </c>
      <c r="AD90" s="18">
        <v>15</v>
      </c>
      <c r="AE90" s="18">
        <v>15</v>
      </c>
      <c r="AF90" s="18">
        <v>15</v>
      </c>
      <c r="AG90" s="19">
        <v>15</v>
      </c>
      <c r="AH90" s="76">
        <f t="shared" si="14"/>
        <v>180</v>
      </c>
      <c r="AI90" s="77">
        <f t="shared" si="15"/>
        <v>15</v>
      </c>
    </row>
    <row r="91" spans="1:35" x14ac:dyDescent="0.25">
      <c r="A91" s="68" t="s">
        <v>103</v>
      </c>
      <c r="B91" s="3" t="s">
        <v>127</v>
      </c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9"/>
      <c r="Q91" s="70">
        <f>SUM(E91:P91)</f>
        <v>0</v>
      </c>
      <c r="R91" s="71">
        <f t="shared" si="13"/>
        <v>0</v>
      </c>
      <c r="S91" s="9"/>
      <c r="T91" s="46"/>
      <c r="U91" s="46"/>
      <c r="V91" s="17">
        <v>15</v>
      </c>
      <c r="W91" s="18">
        <v>15</v>
      </c>
      <c r="X91" s="18">
        <v>15</v>
      </c>
      <c r="Y91" s="18">
        <v>15</v>
      </c>
      <c r="Z91" s="18">
        <v>15</v>
      </c>
      <c r="AA91" s="18">
        <v>15</v>
      </c>
      <c r="AB91" s="18">
        <v>15</v>
      </c>
      <c r="AC91" s="18">
        <v>15</v>
      </c>
      <c r="AD91" s="18">
        <v>15</v>
      </c>
      <c r="AE91" s="18">
        <v>15</v>
      </c>
      <c r="AF91" s="18">
        <v>15</v>
      </c>
      <c r="AG91" s="19">
        <v>15</v>
      </c>
      <c r="AH91" s="76">
        <f t="shared" si="14"/>
        <v>180</v>
      </c>
      <c r="AI91" s="77">
        <f t="shared" si="15"/>
        <v>15</v>
      </c>
    </row>
    <row r="92" spans="1:35" x14ac:dyDescent="0.25">
      <c r="A92" s="68" t="s">
        <v>103</v>
      </c>
      <c r="B92" s="3" t="s">
        <v>62</v>
      </c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/>
      <c r="Q92" s="70">
        <f>SUM(E92:P92)</f>
        <v>0</v>
      </c>
      <c r="R92" s="71">
        <f t="shared" si="13"/>
        <v>0</v>
      </c>
      <c r="S92" s="9"/>
      <c r="T92" s="46"/>
      <c r="U92" s="46"/>
      <c r="V92" s="17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9"/>
      <c r="AH92" s="76">
        <f t="shared" si="14"/>
        <v>0</v>
      </c>
      <c r="AI92" s="77">
        <f t="shared" si="15"/>
        <v>0</v>
      </c>
    </row>
    <row r="93" spans="1:35" x14ac:dyDescent="0.25">
      <c r="A93" s="68" t="s">
        <v>103</v>
      </c>
      <c r="B93" s="3" t="s">
        <v>16</v>
      </c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70">
        <f>SUM(E93:P93)</f>
        <v>0</v>
      </c>
      <c r="R93" s="71">
        <f t="shared" si="13"/>
        <v>0</v>
      </c>
      <c r="S93" s="9"/>
      <c r="T93" s="46"/>
      <c r="U93" s="46"/>
      <c r="V93" s="17"/>
      <c r="W93" s="18"/>
      <c r="X93" s="18"/>
      <c r="Y93" s="18"/>
      <c r="Z93" s="18"/>
      <c r="AA93" s="18">
        <v>115</v>
      </c>
      <c r="AB93" s="18"/>
      <c r="AC93" s="18"/>
      <c r="AD93" s="18"/>
      <c r="AE93" s="18"/>
      <c r="AF93" s="18"/>
      <c r="AG93" s="19"/>
      <c r="AH93" s="76">
        <f t="shared" si="14"/>
        <v>115</v>
      </c>
      <c r="AI93" s="77">
        <f t="shared" si="15"/>
        <v>9.5833333333333339</v>
      </c>
    </row>
    <row r="94" spans="1:35" x14ac:dyDescent="0.25">
      <c r="A94" s="68" t="s">
        <v>103</v>
      </c>
      <c r="B94" s="3" t="s">
        <v>46</v>
      </c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70">
        <f>SUM(E94:P94)</f>
        <v>0</v>
      </c>
      <c r="R94" s="71">
        <f t="shared" si="13"/>
        <v>0</v>
      </c>
      <c r="S94" s="9"/>
      <c r="T94" s="46"/>
      <c r="U94" s="46"/>
      <c r="V94" s="17">
        <v>15</v>
      </c>
      <c r="W94" s="18">
        <v>15</v>
      </c>
      <c r="X94" s="18">
        <v>15</v>
      </c>
      <c r="Y94" s="18">
        <v>15</v>
      </c>
      <c r="Z94" s="18">
        <v>15</v>
      </c>
      <c r="AA94" s="18">
        <v>15</v>
      </c>
      <c r="AB94" s="18">
        <v>15</v>
      </c>
      <c r="AC94" s="18">
        <v>15</v>
      </c>
      <c r="AD94" s="18">
        <v>15</v>
      </c>
      <c r="AE94" s="18">
        <v>15</v>
      </c>
      <c r="AF94" s="18">
        <v>15</v>
      </c>
      <c r="AG94" s="19">
        <v>15</v>
      </c>
      <c r="AH94" s="76">
        <f t="shared" si="14"/>
        <v>180</v>
      </c>
      <c r="AI94" s="77">
        <f t="shared" si="15"/>
        <v>15</v>
      </c>
    </row>
    <row r="95" spans="1:35" s="2" customFormat="1" x14ac:dyDescent="0.25">
      <c r="A95" s="69" t="s">
        <v>103</v>
      </c>
      <c r="B95" s="2" t="s">
        <v>85</v>
      </c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108"/>
      <c r="R95" s="109">
        <f t="shared" ref="R95:R107" si="16">Q95/12</f>
        <v>0</v>
      </c>
      <c r="S95" s="23"/>
      <c r="T95" s="48"/>
      <c r="U95" s="48"/>
      <c r="V95" s="20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2"/>
      <c r="AH95" s="78">
        <f t="shared" ref="AH95:AH126" si="17">SUM(V95:AG95)</f>
        <v>0</v>
      </c>
      <c r="AI95" s="79">
        <f t="shared" ref="AI95:AI126" si="18">AH95/12</f>
        <v>0</v>
      </c>
    </row>
    <row r="96" spans="1:35" x14ac:dyDescent="0.25">
      <c r="A96" s="68" t="s">
        <v>87</v>
      </c>
      <c r="B96" s="3" t="s">
        <v>20</v>
      </c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9"/>
      <c r="Q96" s="70">
        <f>SUM(E96:P96)</f>
        <v>0</v>
      </c>
      <c r="R96" s="71">
        <f t="shared" si="16"/>
        <v>0</v>
      </c>
      <c r="S96" s="9"/>
      <c r="T96" s="46"/>
      <c r="U96" s="46"/>
      <c r="V96" s="17">
        <v>13.5</v>
      </c>
      <c r="W96" s="18">
        <v>13.5</v>
      </c>
      <c r="X96" s="18">
        <v>13.5</v>
      </c>
      <c r="Y96" s="18">
        <v>13.5</v>
      </c>
      <c r="Z96" s="18">
        <v>13.5</v>
      </c>
      <c r="AA96" s="18">
        <v>13.5</v>
      </c>
      <c r="AB96" s="18">
        <v>13.5</v>
      </c>
      <c r="AC96" s="18">
        <v>13.5</v>
      </c>
      <c r="AD96" s="18">
        <v>13.5</v>
      </c>
      <c r="AE96" s="18">
        <v>13.5</v>
      </c>
      <c r="AF96" s="18">
        <v>13.5</v>
      </c>
      <c r="AG96" s="19">
        <v>13.5</v>
      </c>
      <c r="AH96" s="76">
        <f t="shared" si="17"/>
        <v>162</v>
      </c>
      <c r="AI96" s="77">
        <f t="shared" si="18"/>
        <v>13.5</v>
      </c>
    </row>
    <row r="97" spans="1:35" x14ac:dyDescent="0.25">
      <c r="A97" s="68" t="s">
        <v>87</v>
      </c>
      <c r="B97" s="3" t="s">
        <v>26</v>
      </c>
      <c r="E97" s="17">
        <v>750</v>
      </c>
      <c r="F97" s="18">
        <v>750</v>
      </c>
      <c r="G97" s="18">
        <v>750</v>
      </c>
      <c r="H97" s="18">
        <v>750</v>
      </c>
      <c r="I97" s="18">
        <v>750</v>
      </c>
      <c r="J97" s="18">
        <v>750</v>
      </c>
      <c r="K97" s="18">
        <v>795</v>
      </c>
      <c r="L97" s="18">
        <v>795</v>
      </c>
      <c r="M97" s="18">
        <v>795</v>
      </c>
      <c r="N97" s="18">
        <v>795</v>
      </c>
      <c r="O97" s="18">
        <v>795</v>
      </c>
      <c r="P97" s="19">
        <v>795</v>
      </c>
      <c r="Q97" s="70">
        <f>SUM(E97:P97)</f>
        <v>9270</v>
      </c>
      <c r="R97" s="71">
        <f t="shared" si="16"/>
        <v>772.5</v>
      </c>
      <c r="S97" s="9"/>
      <c r="T97" s="46"/>
      <c r="U97" s="46"/>
      <c r="V97" s="17">
        <v>750</v>
      </c>
      <c r="W97" s="18">
        <v>750</v>
      </c>
      <c r="X97" s="18">
        <v>750</v>
      </c>
      <c r="Y97" s="18">
        <v>750</v>
      </c>
      <c r="Z97" s="18">
        <v>750</v>
      </c>
      <c r="AA97" s="18">
        <v>750</v>
      </c>
      <c r="AB97" s="18">
        <v>750</v>
      </c>
      <c r="AC97" s="18">
        <v>750</v>
      </c>
      <c r="AD97" s="18">
        <v>750</v>
      </c>
      <c r="AE97" s="18">
        <v>750</v>
      </c>
      <c r="AF97" s="18">
        <v>750</v>
      </c>
      <c r="AG97" s="19">
        <v>750</v>
      </c>
      <c r="AH97" s="76">
        <f t="shared" si="17"/>
        <v>9000</v>
      </c>
      <c r="AI97" s="77">
        <f t="shared" si="18"/>
        <v>750</v>
      </c>
    </row>
    <row r="98" spans="1:35" x14ac:dyDescent="0.25">
      <c r="A98" s="68" t="s">
        <v>87</v>
      </c>
      <c r="B98" s="3" t="s">
        <v>86</v>
      </c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9"/>
      <c r="Q98" s="70"/>
      <c r="R98" s="71">
        <f t="shared" si="16"/>
        <v>0</v>
      </c>
      <c r="S98" s="9"/>
      <c r="T98" s="46"/>
      <c r="U98" s="46"/>
      <c r="V98" s="17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9"/>
      <c r="AH98" s="76">
        <f t="shared" si="17"/>
        <v>0</v>
      </c>
      <c r="AI98" s="77">
        <f t="shared" si="18"/>
        <v>0</v>
      </c>
    </row>
    <row r="99" spans="1:35" x14ac:dyDescent="0.25">
      <c r="A99" s="68" t="s">
        <v>87</v>
      </c>
      <c r="B99" s="3" t="s">
        <v>83</v>
      </c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9"/>
      <c r="Q99" s="70"/>
      <c r="R99" s="71">
        <f t="shared" si="16"/>
        <v>0</v>
      </c>
      <c r="S99" s="9"/>
      <c r="T99" s="46"/>
      <c r="U99" s="46"/>
      <c r="V99" s="17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9"/>
      <c r="AH99" s="76">
        <f t="shared" si="17"/>
        <v>0</v>
      </c>
      <c r="AI99" s="77">
        <f t="shared" si="18"/>
        <v>0</v>
      </c>
    </row>
    <row r="100" spans="1:35" x14ac:dyDescent="0.25">
      <c r="A100" s="68" t="s">
        <v>87</v>
      </c>
      <c r="B100" s="3" t="s">
        <v>84</v>
      </c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9"/>
      <c r="Q100" s="70"/>
      <c r="R100" s="71">
        <f t="shared" si="16"/>
        <v>0</v>
      </c>
      <c r="S100" s="9"/>
      <c r="T100" s="46"/>
      <c r="U100" s="46"/>
      <c r="V100" s="17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9"/>
      <c r="AH100" s="76">
        <f t="shared" si="17"/>
        <v>0</v>
      </c>
      <c r="AI100" s="77">
        <f t="shared" si="18"/>
        <v>0</v>
      </c>
    </row>
    <row r="101" spans="1:35" x14ac:dyDescent="0.25">
      <c r="A101" s="68" t="s">
        <v>87</v>
      </c>
      <c r="B101" s="3" t="s">
        <v>85</v>
      </c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70"/>
      <c r="R101" s="71">
        <f t="shared" si="16"/>
        <v>0</v>
      </c>
      <c r="S101" s="9"/>
      <c r="T101" s="46"/>
      <c r="U101" s="46"/>
      <c r="V101" s="17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9"/>
      <c r="AH101" s="76">
        <f t="shared" si="17"/>
        <v>0</v>
      </c>
      <c r="AI101" s="77">
        <f t="shared" si="18"/>
        <v>0</v>
      </c>
    </row>
    <row r="102" spans="1:35" x14ac:dyDescent="0.25">
      <c r="A102" s="68" t="s">
        <v>87</v>
      </c>
      <c r="B102" s="3" t="s">
        <v>82</v>
      </c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9"/>
      <c r="Q102" s="70"/>
      <c r="R102" s="71">
        <f t="shared" si="16"/>
        <v>0</v>
      </c>
      <c r="S102" s="9"/>
      <c r="T102" s="46"/>
      <c r="U102" s="46"/>
      <c r="V102" s="17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9"/>
      <c r="AH102" s="76">
        <f t="shared" si="17"/>
        <v>0</v>
      </c>
      <c r="AI102" s="77">
        <f t="shared" si="18"/>
        <v>0</v>
      </c>
    </row>
    <row r="103" spans="1:35" x14ac:dyDescent="0.25">
      <c r="A103" s="68" t="s">
        <v>87</v>
      </c>
      <c r="B103" s="3" t="s">
        <v>88</v>
      </c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9"/>
      <c r="Q103" s="70"/>
      <c r="R103" s="71">
        <f t="shared" si="16"/>
        <v>0</v>
      </c>
      <c r="S103" s="9"/>
      <c r="T103" s="46"/>
      <c r="U103" s="46"/>
      <c r="V103" s="17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9"/>
      <c r="AH103" s="76">
        <f t="shared" si="17"/>
        <v>0</v>
      </c>
      <c r="AI103" s="77">
        <f t="shared" si="18"/>
        <v>0</v>
      </c>
    </row>
    <row r="104" spans="1:35" s="2" customFormat="1" x14ac:dyDescent="0.25">
      <c r="A104" s="69" t="s">
        <v>87</v>
      </c>
      <c r="B104" s="2" t="s">
        <v>85</v>
      </c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  <c r="Q104" s="108"/>
      <c r="R104" s="109">
        <f t="shared" si="16"/>
        <v>0</v>
      </c>
      <c r="S104" s="23"/>
      <c r="T104" s="48"/>
      <c r="U104" s="48"/>
      <c r="V104" s="20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2"/>
      <c r="AH104" s="78">
        <f t="shared" si="17"/>
        <v>0</v>
      </c>
      <c r="AI104" s="79">
        <f t="shared" si="18"/>
        <v>0</v>
      </c>
    </row>
    <row r="105" spans="1:35" x14ac:dyDescent="0.25"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70"/>
      <c r="R105" s="71">
        <f t="shared" si="16"/>
        <v>0</v>
      </c>
      <c r="S105" s="9"/>
      <c r="T105" s="46"/>
      <c r="U105" s="46"/>
      <c r="V105" s="17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9"/>
      <c r="AH105" s="76">
        <f t="shared" si="17"/>
        <v>0</v>
      </c>
      <c r="AI105" s="77">
        <f t="shared" si="18"/>
        <v>0</v>
      </c>
    </row>
    <row r="106" spans="1:35" x14ac:dyDescent="0.25"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9"/>
      <c r="Q106" s="70"/>
      <c r="R106" s="71">
        <f t="shared" si="16"/>
        <v>0</v>
      </c>
      <c r="S106" s="9"/>
      <c r="T106" s="46"/>
      <c r="U106" s="46"/>
      <c r="V106" s="17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9"/>
      <c r="AH106" s="76">
        <f t="shared" si="17"/>
        <v>0</v>
      </c>
      <c r="AI106" s="77">
        <f t="shared" si="18"/>
        <v>0</v>
      </c>
    </row>
    <row r="107" spans="1:35" x14ac:dyDescent="0.25"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70">
        <f t="shared" ref="Q107" si="19">SUM(E107:P107)</f>
        <v>0</v>
      </c>
      <c r="R107" s="71">
        <f t="shared" si="16"/>
        <v>0</v>
      </c>
      <c r="S107" s="9"/>
      <c r="T107" s="46"/>
      <c r="U107" s="46"/>
      <c r="V107" s="17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9"/>
      <c r="AH107" s="76">
        <f t="shared" si="17"/>
        <v>0</v>
      </c>
      <c r="AI107" s="77">
        <f t="shared" si="18"/>
        <v>0</v>
      </c>
    </row>
    <row r="108" spans="1:35" s="25" customFormat="1" x14ac:dyDescent="0.25">
      <c r="A108" s="90"/>
      <c r="B108" s="91" t="s">
        <v>64</v>
      </c>
      <c r="C108" s="92"/>
      <c r="D108" s="92"/>
      <c r="E108" s="81">
        <f>SUM(E30:E107)</f>
        <v>1882.5</v>
      </c>
      <c r="F108" s="82">
        <f>SUM(F30:F107)</f>
        <v>1332.5</v>
      </c>
      <c r="G108" s="82">
        <f>SUM(G30:G107)</f>
        <v>1332.5</v>
      </c>
      <c r="H108" s="82">
        <f>SUM(H30:H107)</f>
        <v>1701.5</v>
      </c>
      <c r="I108" s="82">
        <f>SUM(I30:I107)</f>
        <v>1701.5</v>
      </c>
      <c r="J108" s="82">
        <f>SUM(J30:J107)</f>
        <v>1701.5</v>
      </c>
      <c r="K108" s="82">
        <f>SUM(K30:K107)</f>
        <v>1478.5</v>
      </c>
      <c r="L108" s="82">
        <f>SUM(L30:L107)</f>
        <v>1387.5</v>
      </c>
      <c r="M108" s="82">
        <f>SUM(M30:M107)</f>
        <v>1417.5</v>
      </c>
      <c r="N108" s="82">
        <f>SUM(N30:N107)</f>
        <v>1387.5</v>
      </c>
      <c r="O108" s="82">
        <f>SUM(O30:O107)</f>
        <v>1387.5</v>
      </c>
      <c r="P108" s="83">
        <f>SUM(P30:P107)</f>
        <v>1387.5</v>
      </c>
      <c r="Q108" s="26">
        <f t="shared" ref="Q108" si="20">SUM(E108:P108)</f>
        <v>18098</v>
      </c>
      <c r="R108" s="27">
        <f t="shared" ref="R108" si="21">Q108/12</f>
        <v>1508.1666666666667</v>
      </c>
      <c r="S108" s="28"/>
      <c r="T108" s="47"/>
      <c r="U108" s="47"/>
      <c r="V108" s="86">
        <f>SUM(V30:V107)</f>
        <v>2266</v>
      </c>
      <c r="W108" s="87">
        <f>SUM(W30:W107)</f>
        <v>1621</v>
      </c>
      <c r="X108" s="87">
        <f>SUM(X30:X107)</f>
        <v>1621</v>
      </c>
      <c r="Y108" s="87">
        <f>SUM(Y30:Y107)</f>
        <v>2056</v>
      </c>
      <c r="Z108" s="87">
        <f>SUM(Z30:Z107)</f>
        <v>1996</v>
      </c>
      <c r="AA108" s="87">
        <f>SUM(AA30:AA107)</f>
        <v>2411</v>
      </c>
      <c r="AB108" s="87">
        <f>SUM(AB30:AB107)</f>
        <v>1786</v>
      </c>
      <c r="AC108" s="87">
        <f>SUM(AC30:AC107)</f>
        <v>1621</v>
      </c>
      <c r="AD108" s="87">
        <f>SUM(AD30:AD107)</f>
        <v>1621</v>
      </c>
      <c r="AE108" s="87">
        <f>SUM(AE30:AE107)</f>
        <v>1681</v>
      </c>
      <c r="AF108" s="87">
        <f>SUM(AF30:AF107)</f>
        <v>1621</v>
      </c>
      <c r="AG108" s="29">
        <f>SUM(AG30:AG107)</f>
        <v>1621</v>
      </c>
      <c r="AH108" s="29">
        <f t="shared" ref="AH108" si="22">SUM(V108:AG108)</f>
        <v>21922</v>
      </c>
      <c r="AI108" s="30">
        <f t="shared" ref="AI108" si="23">AH108/12</f>
        <v>1826.8333333333333</v>
      </c>
    </row>
    <row r="109" spans="1:35" s="2" customFormat="1" x14ac:dyDescent="0.25">
      <c r="A109" s="88" t="s">
        <v>49</v>
      </c>
      <c r="B109" s="89"/>
      <c r="C109" s="31"/>
      <c r="D109" s="31"/>
      <c r="E109" s="20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  <c r="Q109" s="41"/>
      <c r="R109" s="72"/>
      <c r="S109" s="23"/>
      <c r="T109" s="48"/>
      <c r="U109" s="48"/>
      <c r="V109" s="20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2"/>
      <c r="AH109" s="78"/>
      <c r="AI109" s="79"/>
    </row>
    <row r="110" spans="1:35" x14ac:dyDescent="0.25">
      <c r="A110" s="68" t="s">
        <v>102</v>
      </c>
      <c r="B110" s="3" t="s">
        <v>135</v>
      </c>
      <c r="Q110" s="44">
        <f t="shared" ref="Q110:Q141" si="24">SUM(E110:P110)</f>
        <v>0</v>
      </c>
      <c r="R110" s="75">
        <f t="shared" ref="R110:R141" si="25">Q110/12</f>
        <v>0</v>
      </c>
      <c r="S110" s="10"/>
      <c r="T110" s="49"/>
      <c r="U110" s="49"/>
      <c r="AH110" s="80">
        <f t="shared" ref="AH110:AH141" si="26">SUM(V110:AG110)</f>
        <v>0</v>
      </c>
      <c r="AI110" s="14">
        <f t="shared" ref="AI110:AI141" si="27">AH110/12</f>
        <v>0</v>
      </c>
    </row>
    <row r="111" spans="1:35" x14ac:dyDescent="0.25">
      <c r="A111" s="67" t="s">
        <v>102</v>
      </c>
      <c r="B111" s="3" t="s">
        <v>131</v>
      </c>
      <c r="Q111" s="44">
        <f t="shared" si="24"/>
        <v>0</v>
      </c>
      <c r="R111" s="75">
        <f t="shared" si="25"/>
        <v>0</v>
      </c>
      <c r="S111" s="10"/>
      <c r="T111" s="49"/>
      <c r="U111" s="49"/>
      <c r="AH111" s="80">
        <f t="shared" si="26"/>
        <v>0</v>
      </c>
      <c r="AI111" s="14">
        <f t="shared" si="27"/>
        <v>0</v>
      </c>
    </row>
    <row r="112" spans="1:35" s="2" customFormat="1" x14ac:dyDescent="0.25">
      <c r="A112" s="106" t="s">
        <v>102</v>
      </c>
      <c r="B112" s="2" t="s">
        <v>85</v>
      </c>
      <c r="E112" s="110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2"/>
      <c r="Q112" s="113">
        <f t="shared" si="24"/>
        <v>0</v>
      </c>
      <c r="R112" s="114">
        <f t="shared" si="25"/>
        <v>0</v>
      </c>
      <c r="S112" s="115"/>
      <c r="T112" s="116"/>
      <c r="U112" s="116"/>
      <c r="V112" s="110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7">
        <f t="shared" si="26"/>
        <v>0</v>
      </c>
      <c r="AI112" s="118">
        <f t="shared" si="27"/>
        <v>0</v>
      </c>
    </row>
    <row r="113" spans="1:35" x14ac:dyDescent="0.25">
      <c r="A113" s="66" t="s">
        <v>96</v>
      </c>
      <c r="B113" s="3" t="s">
        <v>63</v>
      </c>
      <c r="Q113" s="44">
        <f t="shared" si="24"/>
        <v>0</v>
      </c>
      <c r="R113" s="75">
        <f t="shared" si="25"/>
        <v>0</v>
      </c>
      <c r="S113" s="10"/>
      <c r="T113" s="49"/>
      <c r="U113" s="49"/>
      <c r="AH113" s="80">
        <f t="shared" si="26"/>
        <v>0</v>
      </c>
      <c r="AI113" s="14">
        <f t="shared" si="27"/>
        <v>0</v>
      </c>
    </row>
    <row r="114" spans="1:35" x14ac:dyDescent="0.25">
      <c r="A114" s="66" t="s">
        <v>96</v>
      </c>
      <c r="B114" s="3" t="s">
        <v>157</v>
      </c>
      <c r="Q114" s="44">
        <f t="shared" si="24"/>
        <v>0</v>
      </c>
      <c r="R114" s="75">
        <f t="shared" si="25"/>
        <v>0</v>
      </c>
      <c r="S114" s="10"/>
      <c r="T114" s="49"/>
      <c r="U114" s="49"/>
      <c r="AH114" s="80">
        <f t="shared" si="26"/>
        <v>0</v>
      </c>
      <c r="AI114" s="14">
        <f t="shared" si="27"/>
        <v>0</v>
      </c>
    </row>
    <row r="115" spans="1:35" s="2" customFormat="1" x14ac:dyDescent="0.25">
      <c r="A115" s="121" t="s">
        <v>96</v>
      </c>
      <c r="B115" s="2" t="s">
        <v>85</v>
      </c>
      <c r="E115" s="110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2"/>
      <c r="Q115" s="113">
        <f t="shared" si="24"/>
        <v>0</v>
      </c>
      <c r="R115" s="114">
        <f t="shared" si="25"/>
        <v>0</v>
      </c>
      <c r="S115" s="115"/>
      <c r="T115" s="116"/>
      <c r="U115" s="116"/>
      <c r="V115" s="110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2"/>
      <c r="AH115" s="117">
        <f t="shared" si="26"/>
        <v>0</v>
      </c>
      <c r="AI115" s="118">
        <f t="shared" si="27"/>
        <v>0</v>
      </c>
    </row>
    <row r="116" spans="1:35" x14ac:dyDescent="0.25">
      <c r="A116" s="68" t="s">
        <v>91</v>
      </c>
      <c r="B116" s="3" t="s">
        <v>93</v>
      </c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70">
        <f t="shared" si="24"/>
        <v>0</v>
      </c>
      <c r="R116" s="73">
        <f t="shared" si="25"/>
        <v>0</v>
      </c>
      <c r="S116" s="9"/>
      <c r="T116" s="46"/>
      <c r="U116" s="46"/>
      <c r="V116" s="17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9"/>
      <c r="AH116" s="76">
        <f t="shared" si="26"/>
        <v>0</v>
      </c>
      <c r="AI116" s="77">
        <f t="shared" si="27"/>
        <v>0</v>
      </c>
    </row>
    <row r="117" spans="1:35" x14ac:dyDescent="0.25">
      <c r="A117" s="68" t="s">
        <v>91</v>
      </c>
      <c r="B117" s="3" t="s">
        <v>94</v>
      </c>
      <c r="E117" s="17">
        <v>50</v>
      </c>
      <c r="F117" s="18">
        <v>50</v>
      </c>
      <c r="G117" s="18">
        <v>50</v>
      </c>
      <c r="H117" s="18">
        <v>50</v>
      </c>
      <c r="I117" s="18">
        <v>50</v>
      </c>
      <c r="J117" s="18">
        <v>50</v>
      </c>
      <c r="K117" s="18">
        <v>76</v>
      </c>
      <c r="L117" s="18">
        <v>60</v>
      </c>
      <c r="M117" s="18">
        <v>60</v>
      </c>
      <c r="N117" s="18">
        <v>60</v>
      </c>
      <c r="O117" s="18">
        <v>60</v>
      </c>
      <c r="P117" s="19">
        <v>60</v>
      </c>
      <c r="Q117" s="70">
        <f t="shared" si="24"/>
        <v>676</v>
      </c>
      <c r="R117" s="73">
        <f t="shared" si="25"/>
        <v>56.333333333333336</v>
      </c>
      <c r="S117" s="9"/>
      <c r="T117" s="46"/>
      <c r="U117" s="46"/>
      <c r="V117" s="17">
        <v>50</v>
      </c>
      <c r="W117" s="18">
        <v>50</v>
      </c>
      <c r="X117" s="18">
        <v>50</v>
      </c>
      <c r="Y117" s="18">
        <v>50</v>
      </c>
      <c r="Z117" s="18">
        <v>50</v>
      </c>
      <c r="AA117" s="18">
        <v>50</v>
      </c>
      <c r="AB117" s="18">
        <v>50</v>
      </c>
      <c r="AC117" s="18">
        <v>50</v>
      </c>
      <c r="AD117" s="18">
        <v>50</v>
      </c>
      <c r="AE117" s="18">
        <v>50</v>
      </c>
      <c r="AF117" s="18">
        <v>50</v>
      </c>
      <c r="AG117" s="19">
        <v>50</v>
      </c>
      <c r="AH117" s="76">
        <f t="shared" si="26"/>
        <v>600</v>
      </c>
      <c r="AI117" s="77">
        <f t="shared" si="27"/>
        <v>50</v>
      </c>
    </row>
    <row r="118" spans="1:35" x14ac:dyDescent="0.25">
      <c r="A118" s="68" t="s">
        <v>91</v>
      </c>
      <c r="B118" s="3" t="s">
        <v>85</v>
      </c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9"/>
      <c r="Q118" s="70">
        <f t="shared" si="24"/>
        <v>0</v>
      </c>
      <c r="R118" s="73">
        <f t="shared" si="25"/>
        <v>0</v>
      </c>
      <c r="S118" s="9"/>
      <c r="T118" s="46"/>
      <c r="U118" s="46"/>
      <c r="V118" s="17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9"/>
      <c r="AH118" s="76">
        <f t="shared" si="26"/>
        <v>0</v>
      </c>
      <c r="AI118" s="77">
        <f t="shared" si="27"/>
        <v>0</v>
      </c>
    </row>
    <row r="119" spans="1:35" x14ac:dyDescent="0.25">
      <c r="A119" s="68" t="s">
        <v>91</v>
      </c>
      <c r="B119" s="3" t="s">
        <v>92</v>
      </c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9"/>
      <c r="Q119" s="70">
        <f t="shared" si="24"/>
        <v>0</v>
      </c>
      <c r="R119" s="73">
        <f t="shared" si="25"/>
        <v>0</v>
      </c>
      <c r="S119" s="9"/>
      <c r="T119" s="46"/>
      <c r="U119" s="46"/>
      <c r="V119" s="17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9"/>
      <c r="AH119" s="76">
        <f t="shared" si="26"/>
        <v>0</v>
      </c>
      <c r="AI119" s="77">
        <f t="shared" si="27"/>
        <v>0</v>
      </c>
    </row>
    <row r="120" spans="1:35" s="2" customFormat="1" x14ac:dyDescent="0.25">
      <c r="A120" s="69" t="s">
        <v>91</v>
      </c>
      <c r="B120" s="2" t="s">
        <v>85</v>
      </c>
      <c r="E120" s="2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  <c r="Q120" s="108">
        <f t="shared" si="24"/>
        <v>0</v>
      </c>
      <c r="R120" s="122">
        <f t="shared" si="25"/>
        <v>0</v>
      </c>
      <c r="S120" s="23"/>
      <c r="T120" s="48"/>
      <c r="U120" s="48"/>
      <c r="V120" s="20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2"/>
      <c r="AH120" s="78">
        <f t="shared" si="26"/>
        <v>0</v>
      </c>
      <c r="AI120" s="79">
        <f t="shared" si="27"/>
        <v>0</v>
      </c>
    </row>
    <row r="121" spans="1:35" x14ac:dyDescent="0.25">
      <c r="A121" s="68" t="s">
        <v>114</v>
      </c>
      <c r="B121" s="3" t="s">
        <v>115</v>
      </c>
      <c r="Q121" s="44">
        <f t="shared" si="24"/>
        <v>0</v>
      </c>
      <c r="R121" s="75">
        <f t="shared" si="25"/>
        <v>0</v>
      </c>
      <c r="S121" s="10"/>
      <c r="T121" s="49"/>
      <c r="U121" s="49"/>
      <c r="AH121" s="80">
        <f t="shared" si="26"/>
        <v>0</v>
      </c>
      <c r="AI121" s="14">
        <f t="shared" si="27"/>
        <v>0</v>
      </c>
    </row>
    <row r="122" spans="1:35" x14ac:dyDescent="0.25">
      <c r="A122" s="68" t="s">
        <v>114</v>
      </c>
      <c r="B122" s="3" t="s">
        <v>85</v>
      </c>
      <c r="Q122" s="44">
        <f t="shared" si="24"/>
        <v>0</v>
      </c>
      <c r="R122" s="75">
        <f t="shared" si="25"/>
        <v>0</v>
      </c>
      <c r="S122" s="10"/>
      <c r="T122" s="49"/>
      <c r="U122" s="49"/>
      <c r="AH122" s="80">
        <f t="shared" si="26"/>
        <v>0</v>
      </c>
      <c r="AI122" s="14">
        <f t="shared" si="27"/>
        <v>0</v>
      </c>
    </row>
    <row r="123" spans="1:35" s="5" customFormat="1" x14ac:dyDescent="0.25">
      <c r="A123" s="68" t="s">
        <v>114</v>
      </c>
      <c r="B123" s="3" t="s">
        <v>116</v>
      </c>
      <c r="C123" s="3"/>
      <c r="D123" s="3"/>
      <c r="E123" s="4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8"/>
      <c r="Q123" s="44">
        <f t="shared" si="24"/>
        <v>0</v>
      </c>
      <c r="R123" s="75">
        <f t="shared" si="25"/>
        <v>0</v>
      </c>
      <c r="S123" s="10"/>
      <c r="T123" s="49"/>
      <c r="U123" s="49"/>
      <c r="V123" s="4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8"/>
      <c r="AH123" s="80">
        <f t="shared" si="26"/>
        <v>0</v>
      </c>
      <c r="AI123" s="14">
        <f t="shared" si="27"/>
        <v>0</v>
      </c>
    </row>
    <row r="124" spans="1:35" x14ac:dyDescent="0.25">
      <c r="A124" s="68" t="s">
        <v>114</v>
      </c>
      <c r="B124" s="3" t="s">
        <v>108</v>
      </c>
      <c r="Q124" s="44">
        <f t="shared" si="24"/>
        <v>0</v>
      </c>
      <c r="R124" s="75">
        <f t="shared" si="25"/>
        <v>0</v>
      </c>
      <c r="S124" s="10"/>
      <c r="T124" s="49"/>
      <c r="U124" s="49"/>
      <c r="AH124" s="80">
        <f t="shared" si="26"/>
        <v>0</v>
      </c>
      <c r="AI124" s="14">
        <f t="shared" si="27"/>
        <v>0</v>
      </c>
    </row>
    <row r="125" spans="1:35" s="2" customFormat="1" x14ac:dyDescent="0.25">
      <c r="A125" s="69" t="s">
        <v>114</v>
      </c>
      <c r="B125" s="2" t="s">
        <v>85</v>
      </c>
      <c r="E125" s="110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2"/>
      <c r="Q125" s="113">
        <f t="shared" si="24"/>
        <v>0</v>
      </c>
      <c r="R125" s="114">
        <f t="shared" si="25"/>
        <v>0</v>
      </c>
      <c r="S125" s="115"/>
      <c r="T125" s="116"/>
      <c r="U125" s="116"/>
      <c r="V125" s="110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2"/>
      <c r="AH125" s="117">
        <f t="shared" si="26"/>
        <v>0</v>
      </c>
      <c r="AI125" s="118">
        <f t="shared" si="27"/>
        <v>0</v>
      </c>
    </row>
    <row r="126" spans="1:35" x14ac:dyDescent="0.25">
      <c r="A126" s="66" t="s">
        <v>109</v>
      </c>
      <c r="B126" s="3" t="s">
        <v>40</v>
      </c>
      <c r="E126" s="4">
        <v>120</v>
      </c>
      <c r="F126" s="7">
        <v>120</v>
      </c>
      <c r="G126" s="7">
        <v>125</v>
      </c>
      <c r="H126" s="7">
        <v>90</v>
      </c>
      <c r="I126" s="7">
        <v>125</v>
      </c>
      <c r="J126" s="7">
        <v>200</v>
      </c>
      <c r="L126" s="7">
        <v>425</v>
      </c>
      <c r="M126" s="7">
        <v>120</v>
      </c>
      <c r="N126" s="7">
        <v>120</v>
      </c>
      <c r="O126" s="7">
        <v>175</v>
      </c>
      <c r="P126" s="8">
        <v>135</v>
      </c>
      <c r="Q126" s="44">
        <f t="shared" si="24"/>
        <v>1755</v>
      </c>
      <c r="R126" s="75">
        <f t="shared" si="25"/>
        <v>146.25</v>
      </c>
      <c r="S126" s="10"/>
      <c r="T126" s="49"/>
      <c r="U126" s="49"/>
      <c r="V126" s="4">
        <v>150</v>
      </c>
      <c r="W126" s="7">
        <v>150</v>
      </c>
      <c r="X126" s="7">
        <v>150</v>
      </c>
      <c r="Y126" s="7">
        <v>150</v>
      </c>
      <c r="Z126" s="7">
        <v>150</v>
      </c>
      <c r="AA126" s="7">
        <v>150</v>
      </c>
      <c r="AB126" s="7">
        <v>150</v>
      </c>
      <c r="AC126" s="7">
        <v>150</v>
      </c>
      <c r="AD126" s="7">
        <v>150</v>
      </c>
      <c r="AE126" s="7">
        <v>150</v>
      </c>
      <c r="AF126" s="7">
        <v>150</v>
      </c>
      <c r="AG126" s="8">
        <v>150</v>
      </c>
      <c r="AH126" s="80">
        <f t="shared" si="26"/>
        <v>1800</v>
      </c>
      <c r="AI126" s="14">
        <f t="shared" si="27"/>
        <v>150</v>
      </c>
    </row>
    <row r="127" spans="1:35" x14ac:dyDescent="0.25">
      <c r="A127" s="66" t="s">
        <v>109</v>
      </c>
      <c r="B127" s="3" t="s">
        <v>113</v>
      </c>
      <c r="E127" s="4">
        <v>120</v>
      </c>
      <c r="F127" s="7">
        <v>120</v>
      </c>
      <c r="G127" s="7">
        <v>125</v>
      </c>
      <c r="H127" s="7">
        <v>90</v>
      </c>
      <c r="I127" s="7">
        <v>125</v>
      </c>
      <c r="J127" s="7">
        <v>200</v>
      </c>
      <c r="L127" s="7">
        <v>425</v>
      </c>
      <c r="M127" s="7">
        <v>120</v>
      </c>
      <c r="N127" s="7">
        <v>120</v>
      </c>
      <c r="O127" s="7">
        <v>175</v>
      </c>
      <c r="P127" s="8">
        <v>135</v>
      </c>
      <c r="Q127" s="44">
        <f t="shared" si="24"/>
        <v>1755</v>
      </c>
      <c r="R127" s="75">
        <f t="shared" si="25"/>
        <v>146.25</v>
      </c>
      <c r="S127" s="10"/>
      <c r="T127" s="49"/>
      <c r="U127" s="49"/>
      <c r="V127" s="4">
        <v>150</v>
      </c>
      <c r="W127" s="7">
        <v>150</v>
      </c>
      <c r="X127" s="7">
        <v>150</v>
      </c>
      <c r="Y127" s="7">
        <v>150</v>
      </c>
      <c r="Z127" s="7">
        <v>150</v>
      </c>
      <c r="AA127" s="7">
        <v>150</v>
      </c>
      <c r="AB127" s="7">
        <v>150</v>
      </c>
      <c r="AC127" s="7">
        <v>150</v>
      </c>
      <c r="AD127" s="7">
        <v>150</v>
      </c>
      <c r="AE127" s="7">
        <v>150</v>
      </c>
      <c r="AF127" s="7">
        <v>150</v>
      </c>
      <c r="AG127" s="8">
        <v>150</v>
      </c>
      <c r="AH127" s="80">
        <f t="shared" si="26"/>
        <v>1800</v>
      </c>
      <c r="AI127" s="14">
        <f t="shared" si="27"/>
        <v>150</v>
      </c>
    </row>
    <row r="128" spans="1:35" s="2" customFormat="1" x14ac:dyDescent="0.25">
      <c r="A128" s="121" t="s">
        <v>109</v>
      </c>
      <c r="B128" s="2" t="s">
        <v>85</v>
      </c>
      <c r="E128" s="110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2"/>
      <c r="Q128" s="113">
        <f t="shared" si="24"/>
        <v>0</v>
      </c>
      <c r="R128" s="114">
        <f t="shared" si="25"/>
        <v>0</v>
      </c>
      <c r="S128" s="115"/>
      <c r="T128" s="116"/>
      <c r="U128" s="116"/>
      <c r="V128" s="110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2"/>
      <c r="AH128" s="117">
        <f t="shared" si="26"/>
        <v>0</v>
      </c>
      <c r="AI128" s="118">
        <f t="shared" si="27"/>
        <v>0</v>
      </c>
    </row>
    <row r="129" spans="1:35" x14ac:dyDescent="0.25">
      <c r="A129" s="68" t="s">
        <v>146</v>
      </c>
      <c r="B129" s="3" t="s">
        <v>31</v>
      </c>
      <c r="E129" s="4">
        <v>37.5</v>
      </c>
      <c r="G129" s="7">
        <v>65</v>
      </c>
      <c r="H129" s="7">
        <v>75</v>
      </c>
      <c r="I129" s="7">
        <v>20</v>
      </c>
      <c r="J129" s="7">
        <v>45</v>
      </c>
      <c r="K129" s="7">
        <v>45</v>
      </c>
      <c r="L129" s="7">
        <v>45</v>
      </c>
      <c r="M129" s="7">
        <v>45</v>
      </c>
      <c r="N129" s="7">
        <v>45</v>
      </c>
      <c r="O129" s="7">
        <v>45</v>
      </c>
      <c r="P129" s="8">
        <v>45</v>
      </c>
      <c r="Q129" s="44">
        <f t="shared" si="24"/>
        <v>512.5</v>
      </c>
      <c r="R129" s="75">
        <f t="shared" si="25"/>
        <v>42.708333333333336</v>
      </c>
      <c r="S129" s="10"/>
      <c r="T129" s="49"/>
      <c r="U129" s="49"/>
      <c r="V129" s="4">
        <v>45</v>
      </c>
      <c r="W129" s="7">
        <v>45</v>
      </c>
      <c r="X129" s="7">
        <v>45</v>
      </c>
      <c r="Y129" s="7">
        <v>45</v>
      </c>
      <c r="Z129" s="7">
        <v>45</v>
      </c>
      <c r="AA129" s="7">
        <v>45</v>
      </c>
      <c r="AB129" s="7">
        <v>45</v>
      </c>
      <c r="AC129" s="7">
        <v>45</v>
      </c>
      <c r="AD129" s="7">
        <v>45</v>
      </c>
      <c r="AE129" s="7">
        <v>45</v>
      </c>
      <c r="AF129" s="7">
        <v>45</v>
      </c>
      <c r="AG129" s="8">
        <v>45</v>
      </c>
      <c r="AH129" s="80">
        <f t="shared" si="26"/>
        <v>540</v>
      </c>
      <c r="AI129" s="14">
        <f t="shared" si="27"/>
        <v>45</v>
      </c>
    </row>
    <row r="130" spans="1:35" x14ac:dyDescent="0.25">
      <c r="A130" s="68" t="s">
        <v>146</v>
      </c>
      <c r="B130" s="3" t="s">
        <v>32</v>
      </c>
      <c r="E130" s="4">
        <v>300</v>
      </c>
      <c r="F130" s="7">
        <v>325</v>
      </c>
      <c r="G130" s="7">
        <v>180</v>
      </c>
      <c r="H130" s="7">
        <v>450</v>
      </c>
      <c r="I130" s="7">
        <v>298</v>
      </c>
      <c r="J130" s="7">
        <v>300</v>
      </c>
      <c r="K130" s="7">
        <v>300</v>
      </c>
      <c r="L130" s="7">
        <v>300</v>
      </c>
      <c r="M130" s="7">
        <v>300</v>
      </c>
      <c r="N130" s="7">
        <v>300</v>
      </c>
      <c r="O130" s="7">
        <v>300</v>
      </c>
      <c r="P130" s="8">
        <v>300</v>
      </c>
      <c r="Q130" s="44">
        <f t="shared" si="24"/>
        <v>3653</v>
      </c>
      <c r="R130" s="75">
        <f t="shared" si="25"/>
        <v>304.41666666666669</v>
      </c>
      <c r="S130" s="10"/>
      <c r="T130" s="49"/>
      <c r="U130" s="49"/>
      <c r="V130" s="4">
        <v>300</v>
      </c>
      <c r="W130" s="7">
        <v>300</v>
      </c>
      <c r="X130" s="7">
        <v>300</v>
      </c>
      <c r="Y130" s="7">
        <v>300</v>
      </c>
      <c r="Z130" s="7">
        <v>300</v>
      </c>
      <c r="AA130" s="7">
        <v>300</v>
      </c>
      <c r="AB130" s="7">
        <v>300</v>
      </c>
      <c r="AC130" s="7">
        <v>300</v>
      </c>
      <c r="AD130" s="7">
        <v>300</v>
      </c>
      <c r="AE130" s="7">
        <v>300</v>
      </c>
      <c r="AF130" s="7">
        <v>300</v>
      </c>
      <c r="AG130" s="8">
        <v>300</v>
      </c>
      <c r="AH130" s="80">
        <f t="shared" si="26"/>
        <v>3600</v>
      </c>
      <c r="AI130" s="14">
        <f t="shared" si="27"/>
        <v>300</v>
      </c>
    </row>
    <row r="131" spans="1:35" x14ac:dyDescent="0.25">
      <c r="A131" s="68" t="s">
        <v>146</v>
      </c>
      <c r="B131" s="3" t="s">
        <v>141</v>
      </c>
      <c r="E131" s="4">
        <v>125.5</v>
      </c>
      <c r="J131" s="7">
        <v>175</v>
      </c>
      <c r="Q131" s="44">
        <f t="shared" si="24"/>
        <v>300.5</v>
      </c>
      <c r="R131" s="75">
        <f t="shared" si="25"/>
        <v>25.041666666666668</v>
      </c>
      <c r="S131" s="10"/>
      <c r="T131" s="49"/>
      <c r="U131" s="49"/>
      <c r="V131" s="4">
        <v>165</v>
      </c>
      <c r="AB131" s="7">
        <v>165</v>
      </c>
      <c r="AH131" s="80">
        <f t="shared" si="26"/>
        <v>330</v>
      </c>
      <c r="AI131" s="14">
        <f t="shared" si="27"/>
        <v>27.5</v>
      </c>
    </row>
    <row r="132" spans="1:35" s="5" customFormat="1" x14ac:dyDescent="0.25">
      <c r="A132" s="68" t="s">
        <v>146</v>
      </c>
      <c r="B132" s="3" t="s">
        <v>142</v>
      </c>
      <c r="C132" s="3"/>
      <c r="D132" s="3"/>
      <c r="E132" s="4">
        <v>125.5</v>
      </c>
      <c r="F132" s="7"/>
      <c r="G132" s="7"/>
      <c r="H132" s="7"/>
      <c r="I132" s="7"/>
      <c r="J132" s="7">
        <v>175</v>
      </c>
      <c r="K132" s="7"/>
      <c r="L132" s="7"/>
      <c r="M132" s="7"/>
      <c r="N132" s="7"/>
      <c r="O132" s="7"/>
      <c r="P132" s="8"/>
      <c r="Q132" s="44">
        <f t="shared" si="24"/>
        <v>300.5</v>
      </c>
      <c r="R132" s="75">
        <f t="shared" si="25"/>
        <v>25.041666666666668</v>
      </c>
      <c r="S132" s="10"/>
      <c r="T132" s="49"/>
      <c r="U132" s="49"/>
      <c r="V132" s="4">
        <v>165</v>
      </c>
      <c r="W132" s="7"/>
      <c r="X132" s="7"/>
      <c r="Y132" s="7"/>
      <c r="Z132" s="7"/>
      <c r="AA132" s="7"/>
      <c r="AB132" s="7">
        <v>165</v>
      </c>
      <c r="AC132" s="7"/>
      <c r="AD132" s="7"/>
      <c r="AE132" s="7"/>
      <c r="AF132" s="7"/>
      <c r="AG132" s="8"/>
      <c r="AH132" s="80">
        <f t="shared" si="26"/>
        <v>330</v>
      </c>
      <c r="AI132" s="14">
        <f t="shared" si="27"/>
        <v>27.5</v>
      </c>
    </row>
    <row r="133" spans="1:35" s="5" customFormat="1" x14ac:dyDescent="0.25">
      <c r="A133" s="68" t="s">
        <v>146</v>
      </c>
      <c r="B133" s="3" t="s">
        <v>143</v>
      </c>
      <c r="C133" s="3"/>
      <c r="D133" s="3"/>
      <c r="E133" s="4">
        <v>180</v>
      </c>
      <c r="F133" s="7">
        <v>125</v>
      </c>
      <c r="G133" s="7">
        <v>115</v>
      </c>
      <c r="H133" s="7">
        <v>175</v>
      </c>
      <c r="I133" s="7">
        <v>150</v>
      </c>
      <c r="J133" s="7">
        <v>150</v>
      </c>
      <c r="K133" s="7">
        <v>150</v>
      </c>
      <c r="L133" s="7">
        <v>150</v>
      </c>
      <c r="M133" s="7">
        <v>150</v>
      </c>
      <c r="N133" s="7">
        <v>150</v>
      </c>
      <c r="O133" s="7">
        <v>150</v>
      </c>
      <c r="P133" s="8">
        <v>150</v>
      </c>
      <c r="Q133" s="44">
        <f t="shared" si="24"/>
        <v>1795</v>
      </c>
      <c r="R133" s="75">
        <f t="shared" si="25"/>
        <v>149.58333333333334</v>
      </c>
      <c r="S133" s="10"/>
      <c r="T133" s="49"/>
      <c r="U133" s="49"/>
      <c r="V133" s="4">
        <v>150</v>
      </c>
      <c r="W133" s="7">
        <v>150</v>
      </c>
      <c r="X133" s="7">
        <v>150</v>
      </c>
      <c r="Y133" s="7">
        <v>150</v>
      </c>
      <c r="Z133" s="7">
        <v>150</v>
      </c>
      <c r="AA133" s="7">
        <v>150</v>
      </c>
      <c r="AB133" s="7">
        <v>150</v>
      </c>
      <c r="AC133" s="7">
        <v>150</v>
      </c>
      <c r="AD133" s="7">
        <v>150</v>
      </c>
      <c r="AE133" s="7">
        <v>150</v>
      </c>
      <c r="AF133" s="7">
        <v>150</v>
      </c>
      <c r="AG133" s="8">
        <v>150</v>
      </c>
      <c r="AH133" s="80">
        <f t="shared" si="26"/>
        <v>1800</v>
      </c>
      <c r="AI133" s="14">
        <f t="shared" si="27"/>
        <v>150</v>
      </c>
    </row>
    <row r="134" spans="1:35" s="120" customFormat="1" x14ac:dyDescent="0.25">
      <c r="A134" s="69" t="s">
        <v>146</v>
      </c>
      <c r="B134" s="2" t="s">
        <v>85</v>
      </c>
      <c r="C134" s="2"/>
      <c r="D134" s="2"/>
      <c r="E134" s="110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2"/>
      <c r="Q134" s="113">
        <f t="shared" si="24"/>
        <v>0</v>
      </c>
      <c r="R134" s="114">
        <f t="shared" si="25"/>
        <v>0</v>
      </c>
      <c r="S134" s="115"/>
      <c r="T134" s="116"/>
      <c r="U134" s="116"/>
      <c r="V134" s="110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2"/>
      <c r="AH134" s="117">
        <f t="shared" si="26"/>
        <v>0</v>
      </c>
      <c r="AI134" s="118">
        <f t="shared" si="27"/>
        <v>0</v>
      </c>
    </row>
    <row r="135" spans="1:35" x14ac:dyDescent="0.25">
      <c r="A135" s="68" t="s">
        <v>120</v>
      </c>
      <c r="B135" s="3" t="s">
        <v>39</v>
      </c>
      <c r="E135" s="4">
        <v>10</v>
      </c>
      <c r="F135" s="7">
        <v>65</v>
      </c>
      <c r="G135" s="7">
        <v>48</v>
      </c>
      <c r="H135" s="7">
        <v>25.75</v>
      </c>
      <c r="I135" s="7">
        <v>18.5</v>
      </c>
      <c r="J135" s="7">
        <v>70</v>
      </c>
      <c r="Q135" s="44">
        <f t="shared" si="24"/>
        <v>237.25</v>
      </c>
      <c r="R135" s="75">
        <f t="shared" si="25"/>
        <v>19.770833333333332</v>
      </c>
      <c r="S135" s="10"/>
      <c r="T135" s="49"/>
      <c r="U135" s="49"/>
      <c r="V135" s="4">
        <v>50</v>
      </c>
      <c r="W135" s="7">
        <v>50</v>
      </c>
      <c r="X135" s="7">
        <v>50</v>
      </c>
      <c r="Y135" s="7">
        <v>50</v>
      </c>
      <c r="Z135" s="7">
        <v>50</v>
      </c>
      <c r="AA135" s="7">
        <v>50</v>
      </c>
      <c r="AB135" s="7">
        <v>50</v>
      </c>
      <c r="AC135" s="7">
        <v>50</v>
      </c>
      <c r="AD135" s="7">
        <v>50</v>
      </c>
      <c r="AE135" s="7">
        <v>50</v>
      </c>
      <c r="AF135" s="7">
        <v>50</v>
      </c>
      <c r="AG135" s="8">
        <v>50</v>
      </c>
      <c r="AH135" s="80">
        <f t="shared" si="26"/>
        <v>600</v>
      </c>
      <c r="AI135" s="14">
        <f t="shared" si="27"/>
        <v>50</v>
      </c>
    </row>
    <row r="136" spans="1:35" x14ac:dyDescent="0.25">
      <c r="A136" s="68" t="s">
        <v>120</v>
      </c>
      <c r="B136" s="3" t="s">
        <v>122</v>
      </c>
      <c r="E136" s="4">
        <v>180</v>
      </c>
      <c r="F136" s="7">
        <v>125</v>
      </c>
      <c r="G136" s="7">
        <v>115</v>
      </c>
      <c r="H136" s="7">
        <v>175</v>
      </c>
      <c r="I136" s="7">
        <v>150</v>
      </c>
      <c r="J136" s="7">
        <v>150</v>
      </c>
      <c r="K136" s="7">
        <v>150</v>
      </c>
      <c r="L136" s="7">
        <v>150</v>
      </c>
      <c r="M136" s="7">
        <v>150</v>
      </c>
      <c r="N136" s="7">
        <v>150</v>
      </c>
      <c r="O136" s="7">
        <v>150</v>
      </c>
      <c r="P136" s="8">
        <v>150</v>
      </c>
      <c r="Q136" s="44">
        <f t="shared" si="24"/>
        <v>1795</v>
      </c>
      <c r="R136" s="75">
        <f t="shared" si="25"/>
        <v>149.58333333333334</v>
      </c>
      <c r="S136" s="10"/>
      <c r="T136" s="49"/>
      <c r="U136" s="49"/>
      <c r="V136" s="4">
        <v>150</v>
      </c>
      <c r="W136" s="7">
        <v>150</v>
      </c>
      <c r="X136" s="7">
        <v>150</v>
      </c>
      <c r="Y136" s="7">
        <v>150</v>
      </c>
      <c r="Z136" s="7">
        <v>150</v>
      </c>
      <c r="AA136" s="7">
        <v>150</v>
      </c>
      <c r="AB136" s="7">
        <v>150</v>
      </c>
      <c r="AC136" s="7">
        <v>150</v>
      </c>
      <c r="AD136" s="7">
        <v>150</v>
      </c>
      <c r="AE136" s="7">
        <v>150</v>
      </c>
      <c r="AF136" s="7">
        <v>150</v>
      </c>
      <c r="AG136" s="8">
        <v>150</v>
      </c>
      <c r="AH136" s="80">
        <f t="shared" si="26"/>
        <v>1800</v>
      </c>
      <c r="AI136" s="14">
        <f t="shared" si="27"/>
        <v>150</v>
      </c>
    </row>
    <row r="137" spans="1:35" x14ac:dyDescent="0.25">
      <c r="A137" s="68" t="s">
        <v>120</v>
      </c>
      <c r="B137" s="3" t="s">
        <v>121</v>
      </c>
      <c r="Q137" s="44">
        <f t="shared" si="24"/>
        <v>0</v>
      </c>
      <c r="R137" s="75">
        <f t="shared" si="25"/>
        <v>0</v>
      </c>
      <c r="S137" s="10"/>
      <c r="T137" s="49"/>
      <c r="U137" s="49"/>
      <c r="AH137" s="80">
        <f t="shared" si="26"/>
        <v>0</v>
      </c>
      <c r="AI137" s="14">
        <f t="shared" si="27"/>
        <v>0</v>
      </c>
    </row>
    <row r="138" spans="1:35" s="5" customFormat="1" x14ac:dyDescent="0.25">
      <c r="A138" s="68" t="s">
        <v>120</v>
      </c>
      <c r="B138" s="3" t="s">
        <v>41</v>
      </c>
      <c r="C138" s="3"/>
      <c r="D138" s="3"/>
      <c r="E138" s="4">
        <v>10</v>
      </c>
      <c r="F138" s="7">
        <v>65</v>
      </c>
      <c r="G138" s="7">
        <v>75</v>
      </c>
      <c r="H138" s="7">
        <v>25.75</v>
      </c>
      <c r="I138" s="7">
        <v>18.5</v>
      </c>
      <c r="J138" s="7">
        <v>70</v>
      </c>
      <c r="K138" s="7"/>
      <c r="L138" s="7"/>
      <c r="M138" s="7"/>
      <c r="N138" s="7"/>
      <c r="O138" s="7"/>
      <c r="P138" s="8"/>
      <c r="Q138" s="44">
        <f t="shared" si="24"/>
        <v>264.25</v>
      </c>
      <c r="R138" s="75">
        <f t="shared" si="25"/>
        <v>22.020833333333332</v>
      </c>
      <c r="S138" s="10"/>
      <c r="T138" s="49"/>
      <c r="U138" s="49"/>
      <c r="V138" s="4">
        <v>50</v>
      </c>
      <c r="W138" s="7">
        <v>50</v>
      </c>
      <c r="X138" s="7">
        <v>50</v>
      </c>
      <c r="Y138" s="7">
        <v>50</v>
      </c>
      <c r="Z138" s="7">
        <v>50</v>
      </c>
      <c r="AA138" s="7">
        <v>50</v>
      </c>
      <c r="AB138" s="7">
        <v>50</v>
      </c>
      <c r="AC138" s="7">
        <v>50</v>
      </c>
      <c r="AD138" s="7">
        <v>50</v>
      </c>
      <c r="AE138" s="7">
        <v>50</v>
      </c>
      <c r="AF138" s="7">
        <v>50</v>
      </c>
      <c r="AG138" s="8">
        <v>50</v>
      </c>
      <c r="AH138" s="80">
        <f t="shared" si="26"/>
        <v>600</v>
      </c>
      <c r="AI138" s="14">
        <f t="shared" si="27"/>
        <v>50</v>
      </c>
    </row>
    <row r="139" spans="1:35" s="5" customFormat="1" x14ac:dyDescent="0.25">
      <c r="A139" s="68" t="s">
        <v>120</v>
      </c>
      <c r="B139" s="3" t="s">
        <v>124</v>
      </c>
      <c r="C139" s="3"/>
      <c r="D139" s="3"/>
      <c r="E139" s="4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8"/>
      <c r="Q139" s="44">
        <f t="shared" si="24"/>
        <v>0</v>
      </c>
      <c r="R139" s="75">
        <f t="shared" si="25"/>
        <v>0</v>
      </c>
      <c r="S139" s="10"/>
      <c r="T139" s="49"/>
      <c r="U139" s="49"/>
      <c r="V139" s="4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8"/>
      <c r="AH139" s="80">
        <f t="shared" si="26"/>
        <v>0</v>
      </c>
      <c r="AI139" s="14">
        <f t="shared" si="27"/>
        <v>0</v>
      </c>
    </row>
    <row r="140" spans="1:35" s="5" customFormat="1" x14ac:dyDescent="0.25">
      <c r="A140" s="68" t="s">
        <v>120</v>
      </c>
      <c r="B140" s="3" t="s">
        <v>33</v>
      </c>
      <c r="C140" s="3"/>
      <c r="D140" s="3"/>
      <c r="E140" s="4">
        <v>75</v>
      </c>
      <c r="F140" s="7"/>
      <c r="G140" s="7">
        <v>90</v>
      </c>
      <c r="H140" s="7">
        <v>55</v>
      </c>
      <c r="I140" s="7">
        <v>90</v>
      </c>
      <c r="J140" s="7">
        <v>90</v>
      </c>
      <c r="K140" s="7">
        <v>90</v>
      </c>
      <c r="L140" s="7">
        <v>90</v>
      </c>
      <c r="M140" s="7">
        <v>90</v>
      </c>
      <c r="N140" s="7">
        <v>90</v>
      </c>
      <c r="O140" s="7">
        <v>90</v>
      </c>
      <c r="P140" s="8">
        <v>90</v>
      </c>
      <c r="Q140" s="44">
        <f t="shared" si="24"/>
        <v>940</v>
      </c>
      <c r="R140" s="75">
        <f t="shared" si="25"/>
        <v>78.333333333333329</v>
      </c>
      <c r="S140" s="10"/>
      <c r="T140" s="49"/>
      <c r="U140" s="49"/>
      <c r="V140" s="4">
        <v>85</v>
      </c>
      <c r="W140" s="7">
        <v>85</v>
      </c>
      <c r="X140" s="7">
        <v>85</v>
      </c>
      <c r="Y140" s="7">
        <v>85</v>
      </c>
      <c r="Z140" s="7">
        <v>85</v>
      </c>
      <c r="AA140" s="7">
        <v>85</v>
      </c>
      <c r="AB140" s="7">
        <v>85</v>
      </c>
      <c r="AC140" s="7">
        <v>85</v>
      </c>
      <c r="AD140" s="7">
        <v>85</v>
      </c>
      <c r="AE140" s="7">
        <v>85</v>
      </c>
      <c r="AF140" s="7">
        <v>85</v>
      </c>
      <c r="AG140" s="8">
        <v>85</v>
      </c>
      <c r="AH140" s="80">
        <f t="shared" si="26"/>
        <v>1020</v>
      </c>
      <c r="AI140" s="14">
        <f t="shared" si="27"/>
        <v>85</v>
      </c>
    </row>
    <row r="141" spans="1:35" x14ac:dyDescent="0.25">
      <c r="A141" s="68" t="s">
        <v>120</v>
      </c>
      <c r="B141" s="3" t="s">
        <v>34</v>
      </c>
      <c r="F141" s="7">
        <v>800</v>
      </c>
      <c r="I141" s="7">
        <v>475</v>
      </c>
      <c r="K141" s="7">
        <v>2775</v>
      </c>
      <c r="Q141" s="44">
        <f t="shared" si="24"/>
        <v>4050</v>
      </c>
      <c r="R141" s="74">
        <f t="shared" si="25"/>
        <v>337.5</v>
      </c>
      <c r="S141" s="10"/>
      <c r="T141" s="49"/>
      <c r="U141" s="49"/>
      <c r="W141" s="7">
        <v>675</v>
      </c>
      <c r="Z141" s="7">
        <v>500</v>
      </c>
      <c r="AB141" s="7">
        <v>2600</v>
      </c>
      <c r="AH141" s="80">
        <f t="shared" si="26"/>
        <v>3775</v>
      </c>
      <c r="AI141" s="14">
        <f t="shared" si="27"/>
        <v>314.58333333333331</v>
      </c>
    </row>
    <row r="142" spans="1:35" x14ac:dyDescent="0.25">
      <c r="A142" s="68" t="s">
        <v>120</v>
      </c>
      <c r="B142" s="3" t="s">
        <v>123</v>
      </c>
      <c r="Q142" s="44">
        <f t="shared" ref="Q142:Q173" si="28">SUM(E142:P142)</f>
        <v>0</v>
      </c>
      <c r="R142" s="74">
        <f t="shared" ref="R142:R173" si="29">Q142/12</f>
        <v>0</v>
      </c>
      <c r="S142" s="10"/>
      <c r="T142" s="49"/>
      <c r="U142" s="49"/>
      <c r="AH142" s="80">
        <f t="shared" ref="AH142:AH173" si="30">SUM(V142:AG142)</f>
        <v>0</v>
      </c>
      <c r="AI142" s="14">
        <f t="shared" ref="AI142:AI173" si="31">AH142/12</f>
        <v>0</v>
      </c>
    </row>
    <row r="143" spans="1:35" s="2" customFormat="1" x14ac:dyDescent="0.25">
      <c r="A143" s="69" t="s">
        <v>120</v>
      </c>
      <c r="B143" s="2" t="s">
        <v>85</v>
      </c>
      <c r="E143" s="110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2"/>
      <c r="Q143" s="113">
        <f t="shared" si="28"/>
        <v>0</v>
      </c>
      <c r="R143" s="119">
        <f t="shared" si="29"/>
        <v>0</v>
      </c>
      <c r="S143" s="115"/>
      <c r="T143" s="116"/>
      <c r="U143" s="116"/>
      <c r="V143" s="110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2"/>
      <c r="AH143" s="117">
        <f t="shared" si="30"/>
        <v>0</v>
      </c>
      <c r="AI143" s="118">
        <f t="shared" si="31"/>
        <v>0</v>
      </c>
    </row>
    <row r="144" spans="1:35" x14ac:dyDescent="0.25">
      <c r="A144" s="68" t="s">
        <v>69</v>
      </c>
      <c r="B144" s="3" t="s">
        <v>138</v>
      </c>
      <c r="Q144" s="44">
        <f t="shared" si="28"/>
        <v>0</v>
      </c>
      <c r="R144" s="74">
        <f t="shared" si="29"/>
        <v>0</v>
      </c>
      <c r="S144" s="10"/>
      <c r="T144" s="49"/>
      <c r="U144" s="49"/>
      <c r="V144" s="4">
        <v>200</v>
      </c>
      <c r="W144" s="7">
        <v>200</v>
      </c>
      <c r="X144" s="7">
        <v>200</v>
      </c>
      <c r="Y144" s="7">
        <v>200</v>
      </c>
      <c r="Z144" s="7">
        <v>200</v>
      </c>
      <c r="AA144" s="7">
        <v>200</v>
      </c>
      <c r="AB144" s="7">
        <v>200</v>
      </c>
      <c r="AC144" s="7">
        <v>200</v>
      </c>
      <c r="AD144" s="7">
        <v>200</v>
      </c>
      <c r="AE144" s="7">
        <v>200</v>
      </c>
      <c r="AF144" s="7">
        <v>200</v>
      </c>
      <c r="AG144" s="8">
        <v>200</v>
      </c>
      <c r="AH144" s="80">
        <f t="shared" si="30"/>
        <v>2400</v>
      </c>
      <c r="AI144" s="14">
        <f t="shared" si="31"/>
        <v>200</v>
      </c>
    </row>
    <row r="145" spans="1:35" x14ac:dyDescent="0.25">
      <c r="A145" s="68" t="s">
        <v>69</v>
      </c>
      <c r="B145" s="3" t="s">
        <v>137</v>
      </c>
      <c r="Q145" s="44">
        <f t="shared" si="28"/>
        <v>0</v>
      </c>
      <c r="R145" s="74">
        <f t="shared" si="29"/>
        <v>0</v>
      </c>
      <c r="S145" s="10"/>
      <c r="T145" s="49"/>
      <c r="U145" s="49"/>
      <c r="V145" s="4">
        <v>200</v>
      </c>
      <c r="W145" s="7">
        <v>200</v>
      </c>
      <c r="X145" s="7">
        <v>200</v>
      </c>
      <c r="Y145" s="7">
        <v>200</v>
      </c>
      <c r="Z145" s="7">
        <v>200</v>
      </c>
      <c r="AA145" s="7">
        <v>200</v>
      </c>
      <c r="AB145" s="7">
        <v>200</v>
      </c>
      <c r="AC145" s="7">
        <v>200</v>
      </c>
      <c r="AD145" s="7">
        <v>200</v>
      </c>
      <c r="AE145" s="7">
        <v>200</v>
      </c>
      <c r="AF145" s="7">
        <v>200</v>
      </c>
      <c r="AG145" s="8">
        <v>200</v>
      </c>
      <c r="AH145" s="80">
        <f t="shared" si="30"/>
        <v>2400</v>
      </c>
      <c r="AI145" s="14">
        <f t="shared" si="31"/>
        <v>200</v>
      </c>
    </row>
    <row r="146" spans="1:35" s="2" customFormat="1" x14ac:dyDescent="0.25">
      <c r="A146" s="69" t="s">
        <v>69</v>
      </c>
      <c r="B146" s="2" t="s">
        <v>85</v>
      </c>
      <c r="E146" s="110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2"/>
      <c r="Q146" s="113">
        <f t="shared" si="28"/>
        <v>0</v>
      </c>
      <c r="R146" s="119">
        <f t="shared" si="29"/>
        <v>0</v>
      </c>
      <c r="S146" s="115"/>
      <c r="T146" s="116"/>
      <c r="U146" s="116"/>
      <c r="V146" s="110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2"/>
      <c r="AH146" s="117">
        <f t="shared" si="30"/>
        <v>0</v>
      </c>
      <c r="AI146" s="118">
        <f t="shared" si="31"/>
        <v>0</v>
      </c>
    </row>
    <row r="147" spans="1:35" x14ac:dyDescent="0.25">
      <c r="A147" s="68" t="s">
        <v>95</v>
      </c>
      <c r="B147" s="3" t="s">
        <v>30</v>
      </c>
      <c r="G147" s="7">
        <v>650</v>
      </c>
      <c r="K147" s="7">
        <v>150</v>
      </c>
      <c r="O147" s="7">
        <v>875</v>
      </c>
      <c r="Q147" s="44">
        <f t="shared" si="28"/>
        <v>1675</v>
      </c>
      <c r="R147" s="75">
        <f t="shared" si="29"/>
        <v>139.58333333333334</v>
      </c>
      <c r="S147" s="10"/>
      <c r="T147" s="49"/>
      <c r="U147" s="49"/>
      <c r="V147" s="17"/>
      <c r="W147" s="18"/>
      <c r="X147" s="18">
        <v>600</v>
      </c>
      <c r="Y147" s="18"/>
      <c r="Z147" s="18"/>
      <c r="AA147" s="18"/>
      <c r="AB147" s="18">
        <v>180</v>
      </c>
      <c r="AC147" s="18"/>
      <c r="AD147" s="18"/>
      <c r="AE147" s="18"/>
      <c r="AF147" s="18">
        <v>1000</v>
      </c>
      <c r="AG147" s="19"/>
      <c r="AH147" s="76">
        <f t="shared" si="30"/>
        <v>1780</v>
      </c>
      <c r="AI147" s="77">
        <f t="shared" si="31"/>
        <v>148.33333333333334</v>
      </c>
    </row>
    <row r="148" spans="1:35" x14ac:dyDescent="0.25">
      <c r="A148" s="68" t="s">
        <v>95</v>
      </c>
      <c r="B148" s="3" t="s">
        <v>29</v>
      </c>
      <c r="E148" s="4">
        <v>225</v>
      </c>
      <c r="F148" s="7">
        <v>225</v>
      </c>
      <c r="G148" s="7">
        <v>225</v>
      </c>
      <c r="H148" s="7">
        <v>225</v>
      </c>
      <c r="I148" s="7">
        <v>275</v>
      </c>
      <c r="J148" s="7">
        <v>300</v>
      </c>
      <c r="K148" s="7">
        <v>300</v>
      </c>
      <c r="L148" s="7">
        <v>180</v>
      </c>
      <c r="M148" s="7">
        <v>90</v>
      </c>
      <c r="N148" s="7">
        <v>90</v>
      </c>
      <c r="O148" s="7">
        <v>90</v>
      </c>
      <c r="P148" s="8">
        <v>90</v>
      </c>
      <c r="Q148" s="44">
        <f t="shared" si="28"/>
        <v>2315</v>
      </c>
      <c r="R148" s="75">
        <f t="shared" si="29"/>
        <v>192.91666666666666</v>
      </c>
      <c r="S148" s="10"/>
      <c r="T148" s="49"/>
      <c r="U148" s="49"/>
      <c r="V148" s="17">
        <v>250</v>
      </c>
      <c r="W148" s="18">
        <v>250</v>
      </c>
      <c r="X148" s="18">
        <v>250</v>
      </c>
      <c r="Y148" s="18">
        <v>250</v>
      </c>
      <c r="Z148" s="18">
        <v>250</v>
      </c>
      <c r="AA148" s="18">
        <v>250</v>
      </c>
      <c r="AB148" s="18">
        <v>250</v>
      </c>
      <c r="AC148" s="18">
        <v>250</v>
      </c>
      <c r="AD148" s="18">
        <v>250</v>
      </c>
      <c r="AE148" s="18">
        <v>250</v>
      </c>
      <c r="AF148" s="18">
        <v>250</v>
      </c>
      <c r="AG148" s="19">
        <v>250</v>
      </c>
      <c r="AH148" s="76">
        <f t="shared" si="30"/>
        <v>3000</v>
      </c>
      <c r="AI148" s="77">
        <f t="shared" si="31"/>
        <v>250</v>
      </c>
    </row>
    <row r="149" spans="1:35" x14ac:dyDescent="0.25">
      <c r="A149" s="68" t="s">
        <v>95</v>
      </c>
      <c r="B149" s="3" t="s">
        <v>128</v>
      </c>
      <c r="G149" s="7">
        <v>650</v>
      </c>
      <c r="K149" s="7">
        <v>150</v>
      </c>
      <c r="O149" s="7">
        <v>875</v>
      </c>
      <c r="Q149" s="44">
        <f t="shared" si="28"/>
        <v>1675</v>
      </c>
      <c r="R149" s="75">
        <f t="shared" si="29"/>
        <v>139.58333333333334</v>
      </c>
      <c r="S149" s="10"/>
      <c r="T149" s="49"/>
      <c r="U149" s="49"/>
      <c r="V149" s="17"/>
      <c r="W149" s="18"/>
      <c r="X149" s="18">
        <v>600</v>
      </c>
      <c r="Y149" s="18"/>
      <c r="Z149" s="18"/>
      <c r="AA149" s="18"/>
      <c r="AB149" s="18">
        <v>180</v>
      </c>
      <c r="AC149" s="18"/>
      <c r="AD149" s="18"/>
      <c r="AE149" s="18"/>
      <c r="AF149" s="18">
        <v>1000</v>
      </c>
      <c r="AG149" s="19"/>
      <c r="AH149" s="76">
        <f t="shared" si="30"/>
        <v>1780</v>
      </c>
      <c r="AI149" s="77">
        <f t="shared" si="31"/>
        <v>148.33333333333334</v>
      </c>
    </row>
    <row r="150" spans="1:35" x14ac:dyDescent="0.25">
      <c r="A150" s="68" t="s">
        <v>95</v>
      </c>
      <c r="B150" s="3" t="s">
        <v>140</v>
      </c>
      <c r="G150" s="7">
        <v>650</v>
      </c>
      <c r="K150" s="7">
        <v>150</v>
      </c>
      <c r="O150" s="7">
        <v>875</v>
      </c>
      <c r="Q150" s="44">
        <f t="shared" si="28"/>
        <v>1675</v>
      </c>
      <c r="R150" s="75">
        <f t="shared" si="29"/>
        <v>139.58333333333334</v>
      </c>
      <c r="S150" s="10"/>
      <c r="T150" s="49"/>
      <c r="U150" s="49"/>
      <c r="V150" s="17"/>
      <c r="W150" s="18"/>
      <c r="X150" s="18">
        <v>600</v>
      </c>
      <c r="Y150" s="18"/>
      <c r="Z150" s="18"/>
      <c r="AA150" s="18"/>
      <c r="AB150" s="18">
        <v>180</v>
      </c>
      <c r="AC150" s="18"/>
      <c r="AD150" s="18"/>
      <c r="AE150" s="18"/>
      <c r="AF150" s="18">
        <v>1000</v>
      </c>
      <c r="AG150" s="19"/>
      <c r="AH150" s="76">
        <f t="shared" si="30"/>
        <v>1780</v>
      </c>
      <c r="AI150" s="77">
        <f t="shared" si="31"/>
        <v>148.33333333333334</v>
      </c>
    </row>
    <row r="151" spans="1:35" s="2" customFormat="1" x14ac:dyDescent="0.25">
      <c r="A151" s="69" t="s">
        <v>95</v>
      </c>
      <c r="B151" s="2" t="s">
        <v>85</v>
      </c>
      <c r="E151" s="110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2"/>
      <c r="Q151" s="113">
        <f t="shared" si="28"/>
        <v>0</v>
      </c>
      <c r="R151" s="114">
        <f t="shared" si="29"/>
        <v>0</v>
      </c>
      <c r="S151" s="115"/>
      <c r="T151" s="116"/>
      <c r="U151" s="116"/>
      <c r="V151" s="20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2"/>
      <c r="AH151" s="78">
        <f t="shared" si="30"/>
        <v>0</v>
      </c>
      <c r="AI151" s="79">
        <f t="shared" si="31"/>
        <v>0</v>
      </c>
    </row>
    <row r="152" spans="1:35" x14ac:dyDescent="0.25">
      <c r="A152" s="68" t="s">
        <v>108</v>
      </c>
      <c r="B152" s="3" t="s">
        <v>106</v>
      </c>
      <c r="E152" s="4">
        <v>693.5</v>
      </c>
      <c r="F152" s="7">
        <v>776</v>
      </c>
      <c r="G152" s="7">
        <v>725.5</v>
      </c>
      <c r="H152" s="7">
        <v>750</v>
      </c>
      <c r="I152" s="7">
        <v>750</v>
      </c>
      <c r="J152" s="7">
        <v>750</v>
      </c>
      <c r="K152" s="7">
        <v>750</v>
      </c>
      <c r="L152" s="7">
        <v>750</v>
      </c>
      <c r="M152" s="7">
        <v>750</v>
      </c>
      <c r="N152" s="7">
        <v>750</v>
      </c>
      <c r="O152" s="7">
        <v>750</v>
      </c>
      <c r="P152" s="8">
        <v>750</v>
      </c>
      <c r="Q152" s="44">
        <f t="shared" si="28"/>
        <v>8945</v>
      </c>
      <c r="R152" s="75">
        <f t="shared" si="29"/>
        <v>745.41666666666663</v>
      </c>
      <c r="S152" s="10"/>
      <c r="T152" s="49"/>
      <c r="U152" s="49"/>
      <c r="V152" s="4">
        <v>750</v>
      </c>
      <c r="W152" s="7">
        <v>750</v>
      </c>
      <c r="X152" s="7">
        <v>750</v>
      </c>
      <c r="Y152" s="7">
        <v>750</v>
      </c>
      <c r="Z152" s="7">
        <v>750</v>
      </c>
      <c r="AA152" s="7">
        <v>750</v>
      </c>
      <c r="AB152" s="7">
        <v>750</v>
      </c>
      <c r="AC152" s="7">
        <v>750</v>
      </c>
      <c r="AD152" s="7">
        <v>750</v>
      </c>
      <c r="AE152" s="7">
        <v>750</v>
      </c>
      <c r="AF152" s="7">
        <v>750</v>
      </c>
      <c r="AG152" s="8">
        <v>750</v>
      </c>
      <c r="AH152" s="80">
        <f t="shared" si="30"/>
        <v>9000</v>
      </c>
      <c r="AI152" s="14">
        <f t="shared" si="31"/>
        <v>750</v>
      </c>
    </row>
    <row r="153" spans="1:35" x14ac:dyDescent="0.25">
      <c r="A153" s="68" t="s">
        <v>108</v>
      </c>
      <c r="B153" s="3" t="s">
        <v>42</v>
      </c>
      <c r="E153" s="4">
        <v>20</v>
      </c>
      <c r="F153" s="7">
        <v>30</v>
      </c>
      <c r="G153" s="7">
        <v>35</v>
      </c>
      <c r="H153" s="7">
        <v>33</v>
      </c>
      <c r="I153" s="7">
        <v>18</v>
      </c>
      <c r="J153" s="7">
        <v>20</v>
      </c>
      <c r="K153" s="7">
        <v>20</v>
      </c>
      <c r="L153" s="7">
        <v>20</v>
      </c>
      <c r="M153" s="7">
        <v>20</v>
      </c>
      <c r="N153" s="7">
        <v>20</v>
      </c>
      <c r="O153" s="7">
        <v>20</v>
      </c>
      <c r="P153" s="8">
        <v>20</v>
      </c>
      <c r="Q153" s="44">
        <f t="shared" si="28"/>
        <v>276</v>
      </c>
      <c r="R153" s="75">
        <f t="shared" si="29"/>
        <v>23</v>
      </c>
      <c r="S153" s="10"/>
      <c r="T153" s="49"/>
      <c r="U153" s="49"/>
      <c r="V153" s="4">
        <v>20</v>
      </c>
      <c r="W153" s="7">
        <v>20</v>
      </c>
      <c r="X153" s="7">
        <v>20</v>
      </c>
      <c r="Y153" s="7">
        <v>20</v>
      </c>
      <c r="Z153" s="7">
        <v>20</v>
      </c>
      <c r="AA153" s="7">
        <v>20</v>
      </c>
      <c r="AB153" s="7">
        <v>20</v>
      </c>
      <c r="AC153" s="7">
        <v>20</v>
      </c>
      <c r="AD153" s="7">
        <v>20</v>
      </c>
      <c r="AE153" s="7">
        <v>20</v>
      </c>
      <c r="AF153" s="7">
        <v>20</v>
      </c>
      <c r="AG153" s="8">
        <v>20</v>
      </c>
      <c r="AH153" s="80">
        <f t="shared" si="30"/>
        <v>240</v>
      </c>
      <c r="AI153" s="14">
        <f t="shared" si="31"/>
        <v>20</v>
      </c>
    </row>
    <row r="154" spans="1:35" x14ac:dyDescent="0.25">
      <c r="A154" s="68" t="s">
        <v>108</v>
      </c>
      <c r="B154" s="3" t="s">
        <v>107</v>
      </c>
      <c r="E154" s="4">
        <v>180</v>
      </c>
      <c r="F154" s="7">
        <v>125</v>
      </c>
      <c r="G154" s="7">
        <v>115</v>
      </c>
      <c r="H154" s="7">
        <v>175</v>
      </c>
      <c r="I154" s="7">
        <v>150</v>
      </c>
      <c r="J154" s="7">
        <v>150</v>
      </c>
      <c r="K154" s="7">
        <v>150</v>
      </c>
      <c r="L154" s="7">
        <v>150</v>
      </c>
      <c r="M154" s="7">
        <v>150</v>
      </c>
      <c r="N154" s="7">
        <v>150</v>
      </c>
      <c r="O154" s="7">
        <v>150</v>
      </c>
      <c r="P154" s="8">
        <v>150</v>
      </c>
      <c r="Q154" s="44">
        <f t="shared" si="28"/>
        <v>1795</v>
      </c>
      <c r="R154" s="75">
        <f t="shared" si="29"/>
        <v>149.58333333333334</v>
      </c>
      <c r="S154" s="10"/>
      <c r="T154" s="49"/>
      <c r="U154" s="49"/>
      <c r="V154" s="4">
        <v>150</v>
      </c>
      <c r="W154" s="7">
        <v>150</v>
      </c>
      <c r="X154" s="7">
        <v>150</v>
      </c>
      <c r="Y154" s="7">
        <v>150</v>
      </c>
      <c r="Z154" s="7">
        <v>150</v>
      </c>
      <c r="AA154" s="7">
        <v>150</v>
      </c>
      <c r="AB154" s="7">
        <v>150</v>
      </c>
      <c r="AC154" s="7">
        <v>150</v>
      </c>
      <c r="AD154" s="7">
        <v>150</v>
      </c>
      <c r="AE154" s="7">
        <v>150</v>
      </c>
      <c r="AF154" s="7">
        <v>150</v>
      </c>
      <c r="AG154" s="8">
        <v>150</v>
      </c>
      <c r="AH154" s="80">
        <f t="shared" si="30"/>
        <v>1800</v>
      </c>
      <c r="AI154" s="14">
        <f t="shared" si="31"/>
        <v>150</v>
      </c>
    </row>
    <row r="155" spans="1:35" x14ac:dyDescent="0.25">
      <c r="A155" s="68" t="s">
        <v>108</v>
      </c>
      <c r="B155" s="3" t="s">
        <v>38</v>
      </c>
      <c r="E155" s="4">
        <v>200</v>
      </c>
      <c r="F155" s="7">
        <v>220</v>
      </c>
      <c r="G155" s="7">
        <v>200</v>
      </c>
      <c r="H155" s="7">
        <v>250</v>
      </c>
      <c r="I155" s="7">
        <v>180</v>
      </c>
      <c r="J155" s="7">
        <v>200</v>
      </c>
      <c r="L155" s="7">
        <v>200</v>
      </c>
      <c r="M155" s="7">
        <v>200</v>
      </c>
      <c r="N155" s="7">
        <v>200</v>
      </c>
      <c r="O155" s="7">
        <v>200</v>
      </c>
      <c r="P155" s="8">
        <v>200</v>
      </c>
      <c r="Q155" s="44">
        <f t="shared" si="28"/>
        <v>2250</v>
      </c>
      <c r="R155" s="75">
        <f t="shared" si="29"/>
        <v>187.5</v>
      </c>
      <c r="S155" s="10"/>
      <c r="T155" s="49"/>
      <c r="U155" s="49"/>
      <c r="V155" s="4">
        <v>200</v>
      </c>
      <c r="W155" s="7">
        <v>200</v>
      </c>
      <c r="X155" s="7">
        <v>200</v>
      </c>
      <c r="Y155" s="7">
        <v>200</v>
      </c>
      <c r="Z155" s="7">
        <v>200</v>
      </c>
      <c r="AA155" s="7">
        <v>200</v>
      </c>
      <c r="AB155" s="7">
        <v>200</v>
      </c>
      <c r="AC155" s="7">
        <v>200</v>
      </c>
      <c r="AD155" s="7">
        <v>200</v>
      </c>
      <c r="AE155" s="7">
        <v>200</v>
      </c>
      <c r="AF155" s="7">
        <v>200</v>
      </c>
      <c r="AG155" s="8">
        <v>200</v>
      </c>
      <c r="AH155" s="80">
        <f t="shared" si="30"/>
        <v>2400</v>
      </c>
      <c r="AI155" s="14">
        <f t="shared" si="31"/>
        <v>200</v>
      </c>
    </row>
    <row r="156" spans="1:35" s="2" customFormat="1" x14ac:dyDescent="0.25">
      <c r="A156" s="69" t="s">
        <v>108</v>
      </c>
      <c r="B156" s="2" t="s">
        <v>85</v>
      </c>
      <c r="E156" s="110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2"/>
      <c r="Q156" s="113">
        <f t="shared" si="28"/>
        <v>0</v>
      </c>
      <c r="R156" s="114">
        <f t="shared" si="29"/>
        <v>0</v>
      </c>
      <c r="S156" s="115"/>
      <c r="T156" s="116"/>
      <c r="U156" s="116"/>
      <c r="V156" s="110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2"/>
      <c r="AH156" s="117">
        <f t="shared" si="30"/>
        <v>0</v>
      </c>
      <c r="AI156" s="118">
        <f t="shared" si="31"/>
        <v>0</v>
      </c>
    </row>
    <row r="157" spans="1:35" x14ac:dyDescent="0.25">
      <c r="Q157" s="44">
        <f t="shared" si="28"/>
        <v>0</v>
      </c>
      <c r="R157" s="75">
        <f t="shared" si="29"/>
        <v>0</v>
      </c>
      <c r="S157" s="10"/>
      <c r="T157" s="49"/>
      <c r="U157" s="49"/>
      <c r="AH157" s="80">
        <f t="shared" si="30"/>
        <v>0</v>
      </c>
      <c r="AI157" s="14">
        <f t="shared" si="31"/>
        <v>0</v>
      </c>
    </row>
    <row r="158" spans="1:35" x14ac:dyDescent="0.25">
      <c r="Q158" s="44">
        <f t="shared" si="28"/>
        <v>0</v>
      </c>
      <c r="R158" s="75">
        <f t="shared" si="29"/>
        <v>0</v>
      </c>
      <c r="S158" s="10"/>
      <c r="T158" s="49"/>
      <c r="U158" s="49"/>
      <c r="AH158" s="80">
        <f t="shared" si="30"/>
        <v>0</v>
      </c>
      <c r="AI158" s="14">
        <f t="shared" si="31"/>
        <v>0</v>
      </c>
    </row>
    <row r="159" spans="1:35" x14ac:dyDescent="0.25">
      <c r="Q159" s="44">
        <f t="shared" si="28"/>
        <v>0</v>
      </c>
      <c r="R159" s="75">
        <f t="shared" si="29"/>
        <v>0</v>
      </c>
      <c r="S159" s="10"/>
      <c r="T159" s="49"/>
      <c r="U159" s="49"/>
      <c r="AH159" s="80">
        <f t="shared" si="30"/>
        <v>0</v>
      </c>
      <c r="AI159" s="14">
        <f t="shared" si="31"/>
        <v>0</v>
      </c>
    </row>
    <row r="160" spans="1:35" x14ac:dyDescent="0.25">
      <c r="Q160" s="44">
        <f t="shared" si="28"/>
        <v>0</v>
      </c>
      <c r="R160" s="75">
        <f t="shared" si="29"/>
        <v>0</v>
      </c>
      <c r="S160" s="10"/>
      <c r="T160" s="49"/>
      <c r="U160" s="49"/>
      <c r="AH160" s="80">
        <f t="shared" si="30"/>
        <v>0</v>
      </c>
      <c r="AI160" s="14">
        <f t="shared" si="31"/>
        <v>0</v>
      </c>
    </row>
    <row r="161" spans="1:35" x14ac:dyDescent="0.25">
      <c r="Q161" s="44">
        <f t="shared" si="28"/>
        <v>0</v>
      </c>
      <c r="R161" s="75">
        <f t="shared" si="29"/>
        <v>0</v>
      </c>
      <c r="S161" s="10"/>
      <c r="T161" s="49"/>
      <c r="U161" s="49"/>
      <c r="AH161" s="80">
        <f t="shared" si="30"/>
        <v>0</v>
      </c>
      <c r="AI161" s="14">
        <f t="shared" si="31"/>
        <v>0</v>
      </c>
    </row>
    <row r="162" spans="1:35" x14ac:dyDescent="0.25">
      <c r="Q162" s="44">
        <f t="shared" si="28"/>
        <v>0</v>
      </c>
      <c r="R162" s="75">
        <f t="shared" si="29"/>
        <v>0</v>
      </c>
      <c r="S162" s="10"/>
      <c r="T162" s="56"/>
      <c r="U162" s="52"/>
      <c r="AH162" s="80">
        <f t="shared" si="30"/>
        <v>0</v>
      </c>
      <c r="AI162" s="14">
        <f t="shared" si="31"/>
        <v>0</v>
      </c>
    </row>
    <row r="163" spans="1:35" x14ac:dyDescent="0.25">
      <c r="Q163" s="44">
        <f t="shared" si="28"/>
        <v>0</v>
      </c>
      <c r="R163" s="75">
        <f t="shared" si="29"/>
        <v>0</v>
      </c>
      <c r="S163" s="10"/>
      <c r="T163" s="56"/>
      <c r="U163" s="52"/>
      <c r="AH163" s="80">
        <f t="shared" si="30"/>
        <v>0</v>
      </c>
      <c r="AI163" s="14">
        <f t="shared" si="31"/>
        <v>0</v>
      </c>
    </row>
    <row r="164" spans="1:35" s="24" customFormat="1" x14ac:dyDescent="0.25">
      <c r="A164" s="93"/>
      <c r="B164" s="94" t="s">
        <v>66</v>
      </c>
      <c r="C164" s="92"/>
      <c r="D164" s="92"/>
      <c r="E164" s="43">
        <f>SUM(E109:E163)</f>
        <v>2652</v>
      </c>
      <c r="F164" s="37">
        <f>SUM(F109:F163)</f>
        <v>3171</v>
      </c>
      <c r="G164" s="37">
        <f>SUM(G109:G163)</f>
        <v>4238.5</v>
      </c>
      <c r="H164" s="37">
        <f>SUM(H109:H163)</f>
        <v>2644.5</v>
      </c>
      <c r="I164" s="37">
        <f>SUM(I109:I163)</f>
        <v>2893</v>
      </c>
      <c r="J164" s="37">
        <f>SUM(J109:J163)</f>
        <v>3095</v>
      </c>
      <c r="K164" s="37">
        <f>SUM(K109:K163)</f>
        <v>5256</v>
      </c>
      <c r="L164" s="37">
        <f>SUM(L109:L163)</f>
        <v>2945</v>
      </c>
      <c r="M164" s="37">
        <f>SUM(M109:M163)</f>
        <v>2245</v>
      </c>
      <c r="N164" s="37">
        <f>SUM(N109:N163)</f>
        <v>2245</v>
      </c>
      <c r="O164" s="37">
        <f>SUM(O109:O163)</f>
        <v>4980</v>
      </c>
      <c r="P164" s="95">
        <f>SUM(P109:P163)</f>
        <v>2275</v>
      </c>
      <c r="Q164" s="36">
        <f t="shared" ref="Q157:Q164" si="32">SUM(E164:P164)</f>
        <v>38640</v>
      </c>
      <c r="R164" s="43">
        <f t="shared" ref="R157:R164" si="33">Q164/12</f>
        <v>3220</v>
      </c>
      <c r="S164" s="33"/>
      <c r="T164" s="57"/>
      <c r="U164" s="53"/>
      <c r="V164" s="84">
        <f>SUM(V109:V163)</f>
        <v>3280</v>
      </c>
      <c r="W164" s="85">
        <f>SUM(W109:W163)</f>
        <v>3625</v>
      </c>
      <c r="X164" s="85">
        <f>SUM(X109:X163)</f>
        <v>4750</v>
      </c>
      <c r="Y164" s="85">
        <f>SUM(Y109:Y163)</f>
        <v>2950</v>
      </c>
      <c r="Z164" s="85">
        <f>SUM(Z109:Z163)</f>
        <v>3450</v>
      </c>
      <c r="AA164" s="85">
        <f>SUM(AA109:AA163)</f>
        <v>2950</v>
      </c>
      <c r="AB164" s="85">
        <f>SUM(AB109:AB163)</f>
        <v>6420</v>
      </c>
      <c r="AC164" s="85">
        <f>SUM(AC109:AC163)</f>
        <v>2950</v>
      </c>
      <c r="AD164" s="85">
        <f>SUM(AD109:AD163)</f>
        <v>2950</v>
      </c>
      <c r="AE164" s="85">
        <f>SUM(AE109:AE163)</f>
        <v>2950</v>
      </c>
      <c r="AF164" s="85">
        <f>SUM(AF109:AF163)</f>
        <v>5950</v>
      </c>
      <c r="AG164" s="34">
        <f>SUM(AG109:AG163)</f>
        <v>2950</v>
      </c>
      <c r="AH164" s="34">
        <f t="shared" ref="AH157:AH164" si="34">SUM(V164:AG164)</f>
        <v>45175</v>
      </c>
      <c r="AI164" s="35">
        <f t="shared" ref="AI157:AI164" si="35">AH164/12</f>
        <v>3764.5833333333335</v>
      </c>
    </row>
    <row r="165" spans="1:35" x14ac:dyDescent="0.25">
      <c r="T165" s="58"/>
      <c r="U165" s="54"/>
    </row>
    <row r="166" spans="1:35" s="24" customFormat="1" x14ac:dyDescent="0.25">
      <c r="A166" s="93"/>
      <c r="B166" s="92" t="s">
        <v>67</v>
      </c>
      <c r="C166" s="92"/>
      <c r="D166" s="92"/>
      <c r="E166" s="43">
        <f>E108+E164</f>
        <v>4534.5</v>
      </c>
      <c r="F166" s="37">
        <f>F108+F164</f>
        <v>4503.5</v>
      </c>
      <c r="G166" s="37">
        <f>G108+G164</f>
        <v>5571</v>
      </c>
      <c r="H166" s="37">
        <f>H108+H164</f>
        <v>4346</v>
      </c>
      <c r="I166" s="37">
        <f>I108+I164</f>
        <v>4594.5</v>
      </c>
      <c r="J166" s="37">
        <f>J108+J164</f>
        <v>4796.5</v>
      </c>
      <c r="K166" s="37">
        <f>K108+K164</f>
        <v>6734.5</v>
      </c>
      <c r="L166" s="37">
        <f>L108+L164</f>
        <v>4332.5</v>
      </c>
      <c r="M166" s="37">
        <f>M108+M164</f>
        <v>3662.5</v>
      </c>
      <c r="N166" s="37">
        <f>N108+N164</f>
        <v>3632.5</v>
      </c>
      <c r="O166" s="37">
        <f>O108+O164</f>
        <v>6367.5</v>
      </c>
      <c r="P166" s="95">
        <f>P108+P164</f>
        <v>3662.5</v>
      </c>
      <c r="Q166" s="36">
        <f t="shared" ref="Q166" si="36">SUM(E166:P166)</f>
        <v>56738</v>
      </c>
      <c r="R166" s="43">
        <f t="shared" ref="R166" si="37">Q166/12</f>
        <v>4728.166666666667</v>
      </c>
      <c r="S166" s="32"/>
      <c r="T166" s="59"/>
      <c r="U166" s="55"/>
      <c r="V166" s="84">
        <f>V108+V164</f>
        <v>5546</v>
      </c>
      <c r="W166" s="85">
        <f>W108+W164</f>
        <v>5246</v>
      </c>
      <c r="X166" s="85">
        <f>X108+X164</f>
        <v>6371</v>
      </c>
      <c r="Y166" s="85">
        <f>Y108+Y164</f>
        <v>5006</v>
      </c>
      <c r="Z166" s="85">
        <f>Z108+Z164</f>
        <v>5446</v>
      </c>
      <c r="AA166" s="85">
        <f>AA108+AA164</f>
        <v>5361</v>
      </c>
      <c r="AB166" s="85">
        <f>AB108+AB164</f>
        <v>8206</v>
      </c>
      <c r="AC166" s="85">
        <f>AC108+AC164</f>
        <v>4571</v>
      </c>
      <c r="AD166" s="85">
        <f>AD108+AD164</f>
        <v>4571</v>
      </c>
      <c r="AE166" s="85">
        <f>AE108+AE164</f>
        <v>4631</v>
      </c>
      <c r="AF166" s="85">
        <f>AF108+AF164</f>
        <v>7571</v>
      </c>
      <c r="AG166" s="34">
        <f>AG108+AG164</f>
        <v>4571</v>
      </c>
      <c r="AH166" s="34">
        <f t="shared" ref="AH166" si="38">SUM(V166:AG166)</f>
        <v>67097</v>
      </c>
      <c r="AI166" s="35">
        <f t="shared" ref="AI166" si="39">AH166/12</f>
        <v>5591.416666666667</v>
      </c>
    </row>
    <row r="167" spans="1:35" x14ac:dyDescent="0.25">
      <c r="T167" s="58"/>
      <c r="U167" s="54"/>
    </row>
    <row r="168" spans="1:35" s="24" customFormat="1" x14ac:dyDescent="0.25">
      <c r="A168" s="93"/>
      <c r="B168" s="92" t="s">
        <v>68</v>
      </c>
      <c r="C168" s="6">
        <f>MAX(V168:AG168)</f>
        <v>2789</v>
      </c>
      <c r="D168" s="6">
        <f>MIN(V168:AG168)</f>
        <v>-3436</v>
      </c>
      <c r="E168" s="43">
        <f>E29-E166</f>
        <v>1965.5</v>
      </c>
      <c r="F168" s="37">
        <f>F29-F166</f>
        <v>216.5</v>
      </c>
      <c r="G168" s="37">
        <f>G29-G166</f>
        <v>-1041</v>
      </c>
      <c r="H168" s="37">
        <f>H29-H166</f>
        <v>-26</v>
      </c>
      <c r="I168" s="37">
        <f>I29-I166</f>
        <v>-274.5</v>
      </c>
      <c r="J168" s="37">
        <f>J29-J166</f>
        <v>3493.5</v>
      </c>
      <c r="K168" s="37">
        <f>K29-K166</f>
        <v>-1889.5</v>
      </c>
      <c r="L168" s="37">
        <f>L29-L166</f>
        <v>-12.5</v>
      </c>
      <c r="M168" s="37">
        <f>M29-M166</f>
        <v>672.5</v>
      </c>
      <c r="N168" s="37">
        <f>N29-N166</f>
        <v>977.5</v>
      </c>
      <c r="O168" s="37">
        <f>O29-O166</f>
        <v>-2032.5</v>
      </c>
      <c r="P168" s="95">
        <f>P29-P166</f>
        <v>672.5</v>
      </c>
      <c r="Q168" s="36">
        <f>Q29-Q166</f>
        <v>2722</v>
      </c>
      <c r="R168" s="37">
        <f>R29-R166</f>
        <v>226.83333333333303</v>
      </c>
      <c r="S168" s="38"/>
      <c r="T168" s="56">
        <f>MAX(E168:P168)</f>
        <v>3493.5</v>
      </c>
      <c r="U168" s="51">
        <f>MIN(E168:P168)</f>
        <v>-2032.5</v>
      </c>
      <c r="V168" s="84">
        <f>V29-V166</f>
        <v>784</v>
      </c>
      <c r="W168" s="85">
        <f>W29-W166</f>
        <v>-601</v>
      </c>
      <c r="X168" s="85">
        <f>X29-X166</f>
        <v>-1901</v>
      </c>
      <c r="Y168" s="85">
        <f>Y29-Y166</f>
        <v>-736</v>
      </c>
      <c r="Z168" s="85">
        <f>Z29-Z166</f>
        <v>-1176</v>
      </c>
      <c r="AA168" s="85">
        <f>AA29-AA166</f>
        <v>2789</v>
      </c>
      <c r="AB168" s="85">
        <f>AB29-AB166</f>
        <v>-3436</v>
      </c>
      <c r="AC168" s="85">
        <f>AC29-AC166</f>
        <v>-301</v>
      </c>
      <c r="AD168" s="85">
        <f>AD29-AD166</f>
        <v>-301</v>
      </c>
      <c r="AE168" s="85">
        <f>AE29-AE166</f>
        <v>-61</v>
      </c>
      <c r="AF168" s="85">
        <f>AF29-AF166</f>
        <v>-3301</v>
      </c>
      <c r="AG168" s="34">
        <f>AG29-AG166</f>
        <v>-301</v>
      </c>
      <c r="AH168" s="34">
        <f>AH29-AH166</f>
        <v>-8542</v>
      </c>
      <c r="AI168" s="35">
        <f>AI29-AI166</f>
        <v>-711.83333333333394</v>
      </c>
    </row>
    <row r="169" spans="1:35" x14ac:dyDescent="0.25">
      <c r="T169" s="58"/>
      <c r="U169" s="54"/>
    </row>
    <row r="170" spans="1:35" x14ac:dyDescent="0.25">
      <c r="E170" s="173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5"/>
      <c r="T170" s="58"/>
      <c r="U170" s="54"/>
      <c r="V170" s="182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4"/>
    </row>
    <row r="171" spans="1:35" x14ac:dyDescent="0.25">
      <c r="E171" s="176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8"/>
      <c r="T171" s="58"/>
      <c r="U171" s="54"/>
      <c r="V171" s="185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7"/>
    </row>
    <row r="172" spans="1:35" x14ac:dyDescent="0.25">
      <c r="E172" s="176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8"/>
      <c r="T172" s="58"/>
      <c r="U172" s="54"/>
      <c r="V172" s="185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7"/>
    </row>
    <row r="173" spans="1:35" x14ac:dyDescent="0.25">
      <c r="E173" s="176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8"/>
      <c r="T173" s="58"/>
      <c r="U173" s="54"/>
      <c r="V173" s="185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7"/>
    </row>
    <row r="174" spans="1:35" x14ac:dyDescent="0.25">
      <c r="E174" s="176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8"/>
      <c r="T174" s="58"/>
      <c r="U174" s="54"/>
      <c r="V174" s="185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7"/>
    </row>
    <row r="175" spans="1:35" x14ac:dyDescent="0.25">
      <c r="E175" s="176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8"/>
      <c r="T175" s="58"/>
      <c r="U175" s="54"/>
      <c r="V175" s="185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7"/>
    </row>
    <row r="176" spans="1:35" x14ac:dyDescent="0.25">
      <c r="E176" s="176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8"/>
      <c r="V176" s="185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7"/>
    </row>
    <row r="177" spans="1:33" x14ac:dyDescent="0.25">
      <c r="E177" s="179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1"/>
      <c r="V177" s="188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90"/>
    </row>
    <row r="179" spans="1:33" x14ac:dyDescent="0.25">
      <c r="A179" s="96" t="s">
        <v>153</v>
      </c>
      <c r="B179" s="97"/>
    </row>
    <row r="180" spans="1:33" x14ac:dyDescent="0.25">
      <c r="A180" s="98" t="s">
        <v>102</v>
      </c>
      <c r="B180" s="99">
        <f>SUMIF(A$31:A$163,A180,Q$31:Q$163)</f>
        <v>54</v>
      </c>
    </row>
    <row r="181" spans="1:33" x14ac:dyDescent="0.25">
      <c r="A181" s="98" t="s">
        <v>96</v>
      </c>
      <c r="B181" s="99">
        <f>SUMIF(A$31:A$163,A181,Q$31:Q$163)</f>
        <v>0</v>
      </c>
    </row>
    <row r="182" spans="1:33" x14ac:dyDescent="0.25">
      <c r="A182" s="98" t="s">
        <v>91</v>
      </c>
      <c r="B182" s="99">
        <f>SUMIF(A$31:A$163,A182,Q$31:Q$163)</f>
        <v>676</v>
      </c>
    </row>
    <row r="183" spans="1:33" x14ac:dyDescent="0.25">
      <c r="A183" s="98" t="s">
        <v>114</v>
      </c>
      <c r="B183" s="99">
        <f>SUMIF(A$31:A$163,A183,Q$31:Q$163)</f>
        <v>0</v>
      </c>
    </row>
    <row r="184" spans="1:33" x14ac:dyDescent="0.25">
      <c r="A184" s="98" t="s">
        <v>109</v>
      </c>
      <c r="B184" s="99">
        <f>SUMIF(A$31:A$163,A184,Q$31:Q$163)</f>
        <v>3510</v>
      </c>
    </row>
    <row r="185" spans="1:33" x14ac:dyDescent="0.25">
      <c r="A185" s="98" t="s">
        <v>146</v>
      </c>
      <c r="B185" s="99">
        <f>SUMIF(A$31:A$163,A185,Q$31:Q$163)</f>
        <v>6561.5</v>
      </c>
    </row>
    <row r="186" spans="1:33" x14ac:dyDescent="0.25">
      <c r="A186" s="98" t="s">
        <v>120</v>
      </c>
      <c r="B186" s="99">
        <f>SUMIF(A$31:A$163,A186,Q$31:Q$163)</f>
        <v>7286.5</v>
      </c>
    </row>
    <row r="187" spans="1:33" x14ac:dyDescent="0.25">
      <c r="A187" s="98" t="s">
        <v>69</v>
      </c>
      <c r="B187" s="99">
        <f>SUMIF(A$31:A$163,A187,Q$31:Q$163)</f>
        <v>0</v>
      </c>
    </row>
    <row r="188" spans="1:33" x14ac:dyDescent="0.25">
      <c r="A188" s="98" t="s">
        <v>95</v>
      </c>
      <c r="B188" s="99">
        <f>SUMIF(A$31:A$163,A188,Q$31:Q$163)</f>
        <v>10225</v>
      </c>
    </row>
    <row r="189" spans="1:33" x14ac:dyDescent="0.25">
      <c r="A189" s="98" t="s">
        <v>108</v>
      </c>
      <c r="B189" s="99">
        <f>SUMIF(A$31:A$163,A189,Q$31:Q$163)</f>
        <v>13266</v>
      </c>
    </row>
    <row r="190" spans="1:33" x14ac:dyDescent="0.25">
      <c r="A190" s="98" t="s">
        <v>60</v>
      </c>
      <c r="B190" s="99">
        <f>SUMIF(A$31:A$163,A190,Q$31:Q$163)</f>
        <v>0</v>
      </c>
    </row>
    <row r="191" spans="1:33" x14ac:dyDescent="0.25">
      <c r="A191" s="98" t="s">
        <v>73</v>
      </c>
      <c r="B191" s="99">
        <f>SUMIF(A$31:A$163,A191,Q$31:Q$163)</f>
        <v>1107</v>
      </c>
    </row>
    <row r="192" spans="1:33" x14ac:dyDescent="0.25">
      <c r="A192" s="98" t="s">
        <v>101</v>
      </c>
      <c r="B192" s="99">
        <f>SUMIF(A$31:A$163,A192,Q$31:Q$163)</f>
        <v>396</v>
      </c>
    </row>
    <row r="193" spans="1:2" x14ac:dyDescent="0.25">
      <c r="A193" s="98" t="s">
        <v>89</v>
      </c>
      <c r="B193" s="99">
        <f>SUMIF(A$31:A$163,A193,Q$31:Q$163)</f>
        <v>1986</v>
      </c>
    </row>
    <row r="194" spans="1:2" x14ac:dyDescent="0.25">
      <c r="A194" s="98" t="s">
        <v>147</v>
      </c>
      <c r="B194" s="99">
        <f>SUMIF(A$31:A$163,A194,Q$31:Q$163)</f>
        <v>0</v>
      </c>
    </row>
    <row r="195" spans="1:2" x14ac:dyDescent="0.25">
      <c r="A195" s="98" t="s">
        <v>103</v>
      </c>
      <c r="B195" s="99">
        <f>SUMIF(A$31:A$163,A195,Q$31:Q$163)</f>
        <v>2400</v>
      </c>
    </row>
    <row r="196" spans="1:2" x14ac:dyDescent="0.25">
      <c r="A196" s="100" t="s">
        <v>87</v>
      </c>
      <c r="B196" s="101">
        <f>SUMIF(A$31:A$163,A196,Q$31:Q$163)</f>
        <v>9270</v>
      </c>
    </row>
    <row r="197" spans="1:2" x14ac:dyDescent="0.25">
      <c r="A197" s="102" t="s">
        <v>153</v>
      </c>
      <c r="B197" s="103">
        <f>SUM(B180:B196)</f>
        <v>56738</v>
      </c>
    </row>
    <row r="198" spans="1:2" x14ac:dyDescent="0.25">
      <c r="A198"/>
    </row>
    <row r="199" spans="1:2" x14ac:dyDescent="0.25">
      <c r="A199" s="96" t="s">
        <v>65</v>
      </c>
      <c r="B199" s="97"/>
    </row>
    <row r="200" spans="1:2" x14ac:dyDescent="0.25">
      <c r="A200" s="98" t="s">
        <v>73</v>
      </c>
      <c r="B200" s="99">
        <f t="shared" ref="B200:B206" si="40">SUMIF(A$3:A$24,A200,Q$3:Q$24)</f>
        <v>925</v>
      </c>
    </row>
    <row r="201" spans="1:2" x14ac:dyDescent="0.25">
      <c r="A201" s="98" t="s">
        <v>74</v>
      </c>
      <c r="B201" s="99">
        <f t="shared" si="40"/>
        <v>635</v>
      </c>
    </row>
    <row r="202" spans="1:2" x14ac:dyDescent="0.25">
      <c r="A202" s="98" t="s">
        <v>56</v>
      </c>
      <c r="B202" s="99">
        <f t="shared" si="40"/>
        <v>0</v>
      </c>
    </row>
    <row r="203" spans="1:2" x14ac:dyDescent="0.25">
      <c r="A203" s="98" t="s">
        <v>58</v>
      </c>
      <c r="B203" s="99">
        <f t="shared" si="40"/>
        <v>0</v>
      </c>
    </row>
    <row r="204" spans="1:2" x14ac:dyDescent="0.25">
      <c r="A204" s="98" t="s">
        <v>71</v>
      </c>
      <c r="B204" s="99">
        <f t="shared" si="40"/>
        <v>56040</v>
      </c>
    </row>
    <row r="205" spans="1:2" x14ac:dyDescent="0.25">
      <c r="A205" s="98" t="s">
        <v>76</v>
      </c>
      <c r="B205" s="99">
        <f t="shared" si="40"/>
        <v>0</v>
      </c>
    </row>
    <row r="206" spans="1:2" x14ac:dyDescent="0.25">
      <c r="A206" s="100" t="s">
        <v>72</v>
      </c>
      <c r="B206" s="101">
        <f t="shared" si="40"/>
        <v>1860</v>
      </c>
    </row>
    <row r="207" spans="1:2" x14ac:dyDescent="0.25">
      <c r="A207" s="102" t="s">
        <v>65</v>
      </c>
      <c r="B207" s="103">
        <f>SUM(B200:B206)</f>
        <v>59460</v>
      </c>
    </row>
    <row r="208" spans="1:2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</sheetData>
  <sortState ref="A3:AI24">
    <sortCondition ref="A3:A24"/>
    <sortCondition ref="B3:B24"/>
  </sortState>
  <mergeCells count="7">
    <mergeCell ref="A179:B179"/>
    <mergeCell ref="A199:B199"/>
    <mergeCell ref="E1:Q1"/>
    <mergeCell ref="V1:AH1"/>
    <mergeCell ref="A2:B2"/>
    <mergeCell ref="A30:B30"/>
    <mergeCell ref="A109:B109"/>
  </mergeCells>
  <phoneticPr fontId="4" type="noConversion"/>
  <conditionalFormatting sqref="E3:R29">
    <cfRule type="expression" dxfId="3" priority="53">
      <formula>E3&gt;V3</formula>
    </cfRule>
    <cfRule type="expression" dxfId="2" priority="54">
      <formula>AND(E3&lt;&gt;0,E3&lt;V3)</formula>
    </cfRule>
  </conditionalFormatting>
  <conditionalFormatting sqref="E31:R108 E110:R166 F109:R109">
    <cfRule type="expression" dxfId="1" priority="60">
      <formula>E31&gt;V31</formula>
    </cfRule>
    <cfRule type="expression" dxfId="0" priority="61">
      <formula>AND(E31&lt;&gt;0,E31&lt;V31)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003C3-69B2-425A-9512-D4E7EE33F0D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D7D19-8803-4693-87AA-41842AA80D2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LEES DIT</vt:lpstr>
      <vt:lpstr>Begroting-Werkelijk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 Groot</dc:creator>
  <cp:lastModifiedBy>Wim de Groot</cp:lastModifiedBy>
  <dcterms:created xsi:type="dcterms:W3CDTF">2019-05-15T16:18:03Z</dcterms:created>
  <dcterms:modified xsi:type="dcterms:W3CDTF">2019-09-07T19:08:33Z</dcterms:modified>
</cp:coreProperties>
</file>